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4" activeTab="6"/>
  </bookViews>
  <sheets>
    <sheet name="SAŽETAK" sheetId="1" r:id="rId1"/>
    <sheet name="Prihodi i rashodi po ekonomskoj" sheetId="2" r:id="rId2"/>
    <sheet name="Prihodi i rashodi po izvorima" sheetId="3" r:id="rId3"/>
    <sheet name="Rashodi prema funkcijskoj klas." sheetId="4" r:id="rId4"/>
    <sheet name="Račun financiranja" sheetId="5" r:id="rId5"/>
    <sheet name="Posebi dio - programska klas." sheetId="6" r:id="rId6"/>
    <sheet name="POSEBNI IZVJ.- Obveze i potraž." sheetId="7" r:id="rId7"/>
    <sheet name="POSEBNI IZVJ. - Sredstva EU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C21" i="7"/>
  <c r="C26" i="7"/>
  <c r="G11" i="1" l="1"/>
  <c r="G12" i="1"/>
  <c r="G13" i="1"/>
  <c r="G14" i="1"/>
  <c r="F11" i="1"/>
  <c r="F12" i="1"/>
  <c r="F13" i="1"/>
  <c r="F14" i="1"/>
  <c r="G8" i="1"/>
  <c r="G9" i="1"/>
  <c r="F8" i="1"/>
  <c r="F9" i="1"/>
  <c r="G10" i="1"/>
  <c r="F10" i="1"/>
  <c r="E30" i="3" l="1"/>
  <c r="D30" i="3"/>
  <c r="C30" i="3"/>
  <c r="E29" i="3"/>
  <c r="D29" i="3"/>
  <c r="C29" i="3"/>
  <c r="B29" i="3"/>
  <c r="D13" i="3"/>
  <c r="C13" i="3"/>
  <c r="C13" i="1" l="1"/>
  <c r="D13" i="1"/>
  <c r="E13" i="1"/>
  <c r="E14" i="1" s="1"/>
  <c r="E37" i="1" s="1"/>
  <c r="B13" i="1"/>
  <c r="B10" i="1"/>
  <c r="B14" i="1" s="1"/>
  <c r="C10" i="1"/>
  <c r="D10" i="1"/>
  <c r="D14" i="1" s="1"/>
  <c r="E10" i="1"/>
  <c r="C14" i="1" l="1"/>
</calcChain>
</file>

<file path=xl/sharedStrings.xml><?xml version="1.0" encoding="utf-8"?>
<sst xmlns="http://schemas.openxmlformats.org/spreadsheetml/2006/main" count="425" uniqueCount="242">
  <si>
    <t>Oznaka</t>
  </si>
  <si>
    <t>Izvršenje I - XII 2023. (2.)</t>
  </si>
  <si>
    <t>Izvorni plan 2024. (3.)</t>
  </si>
  <si>
    <t>Tekući plan 2024. (4.)</t>
  </si>
  <si>
    <t>Izvršenje I-XII 2024. (5.)</t>
  </si>
  <si>
    <t>Indeks 5/2 (6.)</t>
  </si>
  <si>
    <t>Indeks 5/4 (7.)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</si>
  <si>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</si>
  <si>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</si>
  <si>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</si>
  <si>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</si>
  <si>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</si>
  <si>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</si>
  <si>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</si>
  <si>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</si>
  <si>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</si>
  <si>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</si>
  <si>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</si>
  <si>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</si>
  <si>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</si>
  <si>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</si>
  <si>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</si>
  <si>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</si>
  <si>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</si>
  <si>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</si>
  <si>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</si>
  <si>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</si>
  <si>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</si>
  <si>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</si>
  <si>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</si>
  <si>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</si>
  <si>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</si>
  <si>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</si>
  <si>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</si>
  <si>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</si>
  <si>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</si>
  <si>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</si>
  <si>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</si>
  <si>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</si>
  <si>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</si>
  <si>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</si>
  <si>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</si>
  <si>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</si>
  <si>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</si>
  <si>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</si>
  <si>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</si>
  <si>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</si>
  <si>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</si>
  <si>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</si>
  <si>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</si>
  <si>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</si>
  <si>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</si>
  <si>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</si>
  <si>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</si>
  <si>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</si>
  <si>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</si>
  <si>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</si>
  <si>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</si>
  <si>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</si>
  <si>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</si>
  <si>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</si>
  <si>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</si>
  <si>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</si>
  <si>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</si>
  <si>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</si>
  <si>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</si>
  <si>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</si>
  <si>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</si>
  <si>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</si>
  <si>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</si>
  <si>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</si>
  <si>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</si>
  <si>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</si>
  <si>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</si>
  <si>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</si>
  <si>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</si>
  <si>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</si>
  <si>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</si>
  <si>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</si>
  <si>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</si>
  <si>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</si>
  <si>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</si>
  <si>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</si>
  <si>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</si>
  <si>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</si>
  <si>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</si>
  <si>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</si>
  <si>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</si>
  <si>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</si>
  <si>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</si>
  <si>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</si>
  <si>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</si>
  <si>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</si>
  <si>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</si>
  <si>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</si>
  <si>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</si>
  <si>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</si>
  <si>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</si>
  <si>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426 Nematerijalna proizvedena imovina</t>
  </si>
  <si>
    <t>4262 Ulaganja u računalne programe</t>
  </si>
  <si>
    <t>SVEUKUPNO RASHODI</t>
  </si>
  <si>
    <t>Izvor: 1 OPĆI PRIHODI I PRIMICI</t>
  </si>
  <si>
    <t>Izvor: 111 Porezni i ostali prihodi</t>
  </si>
  <si>
    <t>Izvor: 3 VLASTITI PRIHODI</t>
  </si>
  <si>
    <t>Izvor: 321 Vlastiti prihodi - proračunski korisnici</t>
  </si>
  <si>
    <t>Izvor: 4 PRIHODI ZA POSEBNE NAMJENE</t>
  </si>
  <si>
    <t>Izvor: 431 Prihodi za posebne namjene - proračunski korisnici</t>
  </si>
  <si>
    <t>Izvor: 442 Prihodi za decentralizirane funkcije - SŠ</t>
  </si>
  <si>
    <t>Izvor: 5 POMOĆI</t>
  </si>
  <si>
    <t>Izvor: 521 Pomoći - proračunski korisnici</t>
  </si>
  <si>
    <t>Izvor: 525 Pomoći za provođenje EU projekata - proračunski korisnici</t>
  </si>
  <si>
    <t>Izvor: 6 DONACIJE</t>
  </si>
  <si>
    <t>Izvor: 621 Donacije - proračunski korisnici</t>
  </si>
  <si>
    <t>Izvor: 7 PRIHODI OD PRODAJE ILI ZAMJENE NEFINANCIJSKE IMOVINE I NAKNADE S NASLOVA OSIGURANJA</t>
  </si>
  <si>
    <t>Izvor: 731 Prihodi od prodaje ili zamjene nefin. imov. i naknade štete s naslova osiguranja - prorač. korisnici</t>
  </si>
  <si>
    <t>Izvor: 383 Prenesena sredstva - vlastiti prihodi proračunskih korisnika</t>
  </si>
  <si>
    <t>Izvor: 582 Prenesena sredstva - pomoći - proračunski korisnici</t>
  </si>
  <si>
    <t>Izvor: 585 Prenesena sredstva - pomoći za provođenje EU projekata - proračunski korisnici</t>
  </si>
  <si>
    <t>Izvor: 782 Prenesena sredstva - Prihodi od prodaje ili zamjene nefinancijske imovine i naknade štete s naslova osiguranja</t>
  </si>
  <si>
    <t>Funk. klas: 09 OBRAZOVANJE</t>
  </si>
  <si>
    <t>Funk. klas: 092 Srednjoškolsko obrazovanje</t>
  </si>
  <si>
    <t>Funk. klas: 098 Usluge obrazovanja koje nisu drugdje svrstane</t>
  </si>
  <si>
    <t>Izvorni plan (1.)</t>
  </si>
  <si>
    <t>Tekući plan (2.)</t>
  </si>
  <si>
    <t>Ostvarenje (3.)</t>
  </si>
  <si>
    <t>Indeks (3./2.)</t>
  </si>
  <si>
    <t>SVEUKUPNO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</si>
  <si>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</si>
  <si>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</si>
  <si>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</si>
  <si>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</si>
  <si>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Program: 5502 Unapređenje kvalitete odgojno obrazovnog sustava</t>
  </si>
  <si>
    <t>A 550203 Programi školskog kurikuluma</t>
  </si>
  <si>
    <t>T 550207 EU projekti kod proračunskih korisnika - SŠ i učenički domovi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</si>
  <si>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</si>
  <si>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</si>
  <si>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</si>
  <si>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GRAĐEVINSKA TEHNIČKA ŠKOLA RIJEKA
OPĆI DIO - IZVJEŠTAJ O IZVRŠENJU FINANCIJSKOG PLANA 2024. PREMA IZVORIMA FINANCIRANJA</t>
  </si>
  <si>
    <t>GRAĐEVINSKA TEHNIČKA ŠKOLA RIJEKA
OPĆI DIO - IZVJEŠTAJ O IZVRŠENJU FINANCIJSKOG PLANA 2024. PREMA EKONOMSKOJ KLASIFIKACIJI</t>
  </si>
  <si>
    <t xml:space="preserve">GRAĐEVINSKA TEHNIČKA ŠKOLA RIJEKA
OPĆI DIO - RASHODI PREMA FUNKCIJSKOJ KLASIFIKACIJI </t>
  </si>
  <si>
    <t>GRAĐEVINSKA TEHNIČKA ŠKOLA RIJEKA
POSEBNI DIO - IZVJEŠTAJ O IZVRŠENJU FINANCIJSKOG PLANA 2024. PREMA PROGRAMSKOJ KLASIFIKACIJI</t>
  </si>
  <si>
    <t>&gt;</t>
  </si>
  <si>
    <t>GRAĐEVINSKA TEHNIČKA ŠKOLA RIJEKA
OPĆI DIO - RAČUN FINANCIRANJA 2024.</t>
  </si>
  <si>
    <t>OPĆI DIO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</si>
  <si>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</si>
  <si>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Izvorni plan (2.)</t>
  </si>
  <si>
    <t>Tekući plan (3.)</t>
  </si>
  <si>
    <t>Indeks 4./1. (5.)</t>
  </si>
  <si>
    <t>Indeks 4./3. (6.)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</si>
  <si>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</si>
  <si>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</si>
  <si>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</si>
  <si>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</si>
  <si>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</si>
  <si>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</si>
  <si>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</si>
  <si>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</si>
  <si>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</si>
  <si>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</si>
  <si>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</si>
  <si>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NETO  ZADUŽIVANJE/FINANCIRANJE (B)</t>
  </si>
  <si>
    <t xml:space="preserve">C. PRENESENA SREDSTVA IZ PRETHODNE GODINE </t>
  </si>
  <si>
    <t>PRENESENA SREDSTVA   ( C)</t>
  </si>
  <si>
    <t>Prenesena raspoloživa sredstva iz prethodne godine</t>
  </si>
  <si>
    <t>Preneseni manjak iz prethodne godine</t>
  </si>
  <si>
    <t>D. PRIJENOS SREDSTAVA U SLIJEDEĆE RAZDOBLJE</t>
  </si>
  <si>
    <t>VIŠAK/MANJAK (A) +/- NETO (B)+ PRENESENA SREDSTVA ( C )</t>
  </si>
  <si>
    <t xml:space="preserve">  VIŠAK  </t>
  </si>
  <si>
    <t xml:space="preserve">  MANJAK</t>
  </si>
  <si>
    <t xml:space="preserve">GODIŠNJI  IZVJEŠTAJ O IZVRŠENJU FINANCIJSKOG PLANA 2024. GODINE                                               GRAĐEVINSKA TEHNIČKA ŠKOLA RIJEKA </t>
  </si>
  <si>
    <t>Ostvarenje preth. 2023. godine.             (1)</t>
  </si>
  <si>
    <t>Ostvarenje 2024.  godine        (4.)</t>
  </si>
  <si>
    <t>Ostvarenje prethodne  2023. godine (1)</t>
  </si>
  <si>
    <t>Ostvarenje 2024. godine        (4.)</t>
  </si>
  <si>
    <t>Rezultat  2023.</t>
  </si>
  <si>
    <t>Rezultat 2024.</t>
  </si>
  <si>
    <t>Izvor: 11 Porezni i ostali prihodi</t>
  </si>
  <si>
    <t>Izvor: 18 Prenesena sredstva - opći prihodi i primici</t>
  </si>
  <si>
    <t>Izvor: 32 Vlastiti prihodi - proračunski korisnici</t>
  </si>
  <si>
    <t>Izvor: 43 Prihodi za posebne namjene - proračunski korisnici</t>
  </si>
  <si>
    <t>Izvor: 44 Prihodi za decentralizirane funkcije - SŠ</t>
  </si>
  <si>
    <t>Izvor: 52 Pomoći - proračunski korisnici</t>
  </si>
  <si>
    <t>Izvor: 62 Donacije - proračunski korisnici</t>
  </si>
  <si>
    <t>Izvor: 73 Prihodi od prodaje ili zamjene nefin. imov. i naknade štete s naslova osiguranja - prorač. korisnici</t>
  </si>
  <si>
    <t>Izvor: 38 Prenesena sredstva - vlastiti prihodi proračunskih korisnika</t>
  </si>
  <si>
    <t>Izvor: 58 Prenesena sredstva - proračunski korisnici</t>
  </si>
  <si>
    <t>Izvor: 78 Prenesena sredstva - Prihodi od prodaje ili zamjene nefinancijske imovine i naknade štete s naslova osiguranja</t>
  </si>
  <si>
    <t>UKUPNO POTRAŽIVANJA</t>
  </si>
  <si>
    <t>Povrat naknade za bolovanja od 11/2024 - HZZO</t>
  </si>
  <si>
    <t>15.01.2025.</t>
  </si>
  <si>
    <t>30.12.2024.</t>
  </si>
  <si>
    <t>AUTOMATIC SERVIS D. O. O., 52420 BUZET, NASELJE BARAKA 7</t>
  </si>
  <si>
    <t>Dugovanje nedospjelo</t>
  </si>
  <si>
    <t>Dugovanje dospjelo</t>
  </si>
  <si>
    <t>Datum dospijeća</t>
  </si>
  <si>
    <t>Datum dokumenta</t>
  </si>
  <si>
    <t>Iznos</t>
  </si>
  <si>
    <t>Naziv</t>
  </si>
  <si>
    <t>Redni br.</t>
  </si>
  <si>
    <t>Potraživanja na dan 31.12.2024. godine</t>
  </si>
  <si>
    <t>UKUPNO OBVEZA</t>
  </si>
  <si>
    <t>Ugovor o djelu za 12/2024 (MZO)</t>
  </si>
  <si>
    <t>Zaposlenici - Naknade za bolovanje
od 11/2024</t>
  </si>
  <si>
    <t>Zaposlenici - Ostala materijlna prava 
11-12/2024 (MZO)</t>
  </si>
  <si>
    <t>Zaposlenici - Plaća za 12/2024 (MZO)</t>
  </si>
  <si>
    <t>OBVEZE MZO U IME ŠKOLE PREMA ZAPOSLENICIMA</t>
  </si>
  <si>
    <t>Obveza za povrat u PGŽ - više uplaćena sredstva za režijske troškove 12/24</t>
  </si>
  <si>
    <t>RUMAT D.O.O.</t>
  </si>
  <si>
    <t>TELEMACH HRVATSKA D.O.O.</t>
  </si>
  <si>
    <t>METIS D.D. ZA SKUPLJANJE, RECIKLAŽU I TRGOVINU OSTATAKA I OTPADAKA</t>
  </si>
  <si>
    <t>KD ČISTOĆA D.O.O.</t>
  </si>
  <si>
    <t>KD VODOVOD I KANALIZACIJA D.O.O.</t>
  </si>
  <si>
    <t>A1 HRVATSKA D.O.O.</t>
  </si>
  <si>
    <t>FINANCIJSKA AGENCIJA</t>
  </si>
  <si>
    <t>HP - HRVATSKA POŠTA DD</t>
  </si>
  <si>
    <t>ERSTE&amp;STEIERMÄRKISCHE BANK DD</t>
  </si>
  <si>
    <t>Obveze na dan 31.12.2024. godine</t>
  </si>
  <si>
    <t>GRAĐEVINSKA TEHNIČKA ŠKOLA RIJEKA
Posebni izvještaj - Izvještaj o obvezama i potraživanjima za 2024. godinu</t>
  </si>
  <si>
    <t>2021.-2027.</t>
  </si>
  <si>
    <t xml:space="preserve">UGOVOR O DODJELI BESPOVRATNIH SREDSTAVA ZA PROGRAM ERASMUS+ Projekt 2023-1-HR01-KA121-VET-000143675
</t>
  </si>
  <si>
    <t>Programi EU</t>
  </si>
  <si>
    <t>Nositelj</t>
  </si>
  <si>
    <t>GRAĐEVINSKA TEHNIČKA ŠKOLA RIJEKA</t>
  </si>
  <si>
    <t>Program 5502
Aktivnost T550207
Erasmus+ projekt</t>
  </si>
  <si>
    <t>Erasmus+ projekt KA1 u području strukovnog obrazovanja i osposobljavanja 
Projekt 2023-1-HR01-KA122-VET-000143675 – Gradimo i dizajniramo novu budućnost</t>
  </si>
  <si>
    <t>1.</t>
  </si>
  <si>
    <t>STANJE POTRAŽIVANJA PO EU SREDSTVIMA NA DAN 31.12.2024.</t>
  </si>
  <si>
    <t>STANJE OBVEZA PO EU SREDSTVIMA NA DAN 31.12.2024.</t>
  </si>
  <si>
    <t>EVIDENTIRANI RASHODI I IZDACI NA TERET EU SREDSTAVA
U 2024. GODINI</t>
  </si>
  <si>
    <t>EVIENTIRANI PRIHODI I PRIMICI OD EU SREDSTAVA U 2024. GODINI</t>
  </si>
  <si>
    <t>UKUPNO UPLAĆENA SREDSTVA EU OD POČETKA PROVEDBE PROJEKTA DO 31.12.2024.</t>
  </si>
  <si>
    <t>UKUPNO UGOVORENA SREDSTVA IZ UGOVORA O DODJELI SREDSTAVA EU OD POČETKA PROVEDBE PROJEKTA DO 31.12.2024.</t>
  </si>
  <si>
    <t>FINANCIJSKO RAZDOBLJE EU</t>
  </si>
  <si>
    <t>POBLIŽA OZNAKA INSTRUMENTA KROZ KROJI SU OSIGURANA EU SREDSTVA</t>
  </si>
  <si>
    <t xml:space="preserve">INSTRUMENT OSIGURANJA EU SREDSTVA </t>
  </si>
  <si>
    <t>STATUS KORISNIKA SREDSTAVA</t>
  </si>
  <si>
    <t>KORISNIK SREDSTAVA</t>
  </si>
  <si>
    <t xml:space="preserve">ŠIFRA I NAZIV PROJEKTA U PRORAČUNU PGŽ U OKVIRU KOJE SU PLANIRANI RASHODI </t>
  </si>
  <si>
    <t>NAZIV PROJEKTA</t>
  </si>
  <si>
    <t>REDNI BROJ</t>
  </si>
  <si>
    <t>GRAĐEVINSKA TEHHNIČKA ŠKOLA RIJEKA
Posebni izvještaj - Izvještaj o korištenju sredstava EU za 2024. godinu</t>
  </si>
  <si>
    <t>Putni nalog - Zaposlenik 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</si>
</sst>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,##0.00;[Red]#,##0.00"/>
    <numFmt numFmtId="165" formatCode="#,##0.00\ _k_n;[Red]#,##0.00\ _k_n"/>
    <numFmt numFmtId="166" formatCode="#############"/>
    <numFmt numFmtId="167" formatCode="dd\.mm\.yyyy"/>
    <numFmt numFmtId="168" formatCode="#,###,###,##0.00#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Microsoft Sans Serif"/>
      <family val="2"/>
      <charset val="238"/>
    </font>
    <font>
      <sz val="9"/>
      <color theme="1"/>
      <name val="Verdana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238"/>
    </font>
    <font>
      <sz val="12"/>
      <color theme="1"/>
      <name val="Verdana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</font>
    <font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2" fillId="0" borderId="0"/>
  </cellStyleXfs>
  <cellXfs count="280">
    <xf numFmtId="0" fontId="0" fillId="0" borderId="0" xfId="0"/>
    <xf numFmtId="0" fontId="4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left" wrapText="1" indent="1"/>
    </xf>
    <xf numFmtId="0" fontId="4" fillId="2" borderId="0" xfId="0" applyFont="1" applyFill="1" applyAlignment="1">
      <alignment horizontal="left" indent="1"/>
    </xf>
    <xf numFmtId="0" fontId="5" fillId="3" borderId="1" xfId="0" applyFont="1" applyFill="1" applyBorder="1" applyAlignment="1">
      <alignment horizontal="left" wrapText="1" indent="1"/>
    </xf>
    <xf numFmtId="4" fontId="5" fillId="3" borderId="1" xfId="0" applyNumberFormat="1" applyFont="1" applyFill="1" applyBorder="1" applyAlignment="1">
      <alignment horizontal="right" wrapText="1" indent="1"/>
    </xf>
    <xf numFmtId="0" fontId="5" fillId="3" borderId="1" xfId="0" applyFont="1" applyFill="1" applyBorder="1" applyAlignment="1">
      <alignment horizontal="right" wrapText="1" indent="1"/>
    </xf>
    <xf numFmtId="0" fontId="4" fillId="3" borderId="0" xfId="0" applyFont="1" applyFill="1" applyAlignment="1">
      <alignment horizontal="left" indent="1"/>
    </xf>
    <xf numFmtId="0" fontId="7" fillId="0" borderId="0" xfId="0" applyFont="1" applyAlignment="1">
      <alignment horizontal="left" indent="1"/>
    </xf>
    <xf numFmtId="4" fontId="8" fillId="3" borderId="1" xfId="0" applyNumberFormat="1" applyFont="1" applyFill="1" applyBorder="1" applyAlignment="1">
      <alignment horizontal="right" wrapText="1" indent="1"/>
    </xf>
    <xf numFmtId="0" fontId="8" fillId="3" borderId="1" xfId="0" applyFont="1" applyFill="1" applyBorder="1" applyAlignment="1">
      <alignment horizontal="right" wrapText="1" indent="1"/>
    </xf>
    <xf numFmtId="0" fontId="8" fillId="3" borderId="1" xfId="0" applyFont="1" applyFill="1" applyBorder="1" applyAlignment="1">
      <alignment horizontal="left" wrapText="1" indent="1"/>
    </xf>
    <xf numFmtId="0" fontId="4" fillId="4" borderId="0" xfId="0" applyFont="1" applyFill="1" applyAlignment="1">
      <alignment horizontal="left" indent="1"/>
    </xf>
    <xf numFmtId="4" fontId="5" fillId="4" borderId="1" xfId="0" applyNumberFormat="1" applyFont="1" applyFill="1" applyBorder="1" applyAlignment="1">
      <alignment horizontal="right" wrapText="1" indent="1"/>
    </xf>
    <xf numFmtId="4" fontId="5" fillId="9" borderId="1" xfId="0" applyNumberFormat="1" applyFont="1" applyFill="1" applyBorder="1" applyAlignment="1">
      <alignment horizontal="right" wrapText="1" indent="1"/>
    </xf>
    <xf numFmtId="0" fontId="5" fillId="10" borderId="1" xfId="0" applyFont="1" applyFill="1" applyBorder="1" applyAlignment="1">
      <alignment horizontal="right" vertical="center" wrapText="1" indent="1"/>
    </xf>
    <xf numFmtId="4" fontId="5" fillId="10" borderId="1" xfId="0" applyNumberFormat="1" applyFont="1" applyFill="1" applyBorder="1" applyAlignment="1">
      <alignment horizontal="right" vertical="center" wrapText="1" indent="1"/>
    </xf>
    <xf numFmtId="0" fontId="5" fillId="9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4" fontId="5" fillId="9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4" fontId="10" fillId="5" borderId="1" xfId="0" applyNumberFormat="1" applyFont="1" applyFill="1" applyBorder="1" applyAlignment="1">
      <alignment horizontal="right" vertical="center" wrapText="1" indent="1"/>
    </xf>
    <xf numFmtId="0" fontId="3" fillId="0" borderId="2" xfId="0" applyFont="1" applyBorder="1" applyAlignment="1">
      <alignment horizontal="center" vertical="center" wrapText="1" indent="1"/>
    </xf>
    <xf numFmtId="0" fontId="3" fillId="0" borderId="6" xfId="0" applyFont="1" applyBorder="1" applyAlignment="1">
      <alignment horizontal="center" vertical="center" wrapText="1" indent="1"/>
    </xf>
    <xf numFmtId="0" fontId="3" fillId="0" borderId="7" xfId="0" applyFont="1" applyBorder="1" applyAlignment="1">
      <alignment horizontal="center" vertical="center" wrapText="1" indent="1"/>
    </xf>
    <xf numFmtId="0" fontId="5" fillId="3" borderId="8" xfId="0" applyFont="1" applyFill="1" applyBorder="1" applyAlignment="1">
      <alignment horizontal="left" wrapText="1" indent="3"/>
    </xf>
    <xf numFmtId="0" fontId="5" fillId="3" borderId="9" xfId="0" applyFont="1" applyFill="1" applyBorder="1" applyAlignment="1">
      <alignment horizontal="right" wrapText="1" indent="1"/>
    </xf>
    <xf numFmtId="0" fontId="5" fillId="3" borderId="9" xfId="0" applyFont="1" applyFill="1" applyBorder="1" applyAlignment="1">
      <alignment horizontal="left" wrapText="1" indent="1"/>
    </xf>
    <xf numFmtId="0" fontId="5" fillId="9" borderId="8" xfId="0" applyFont="1" applyFill="1" applyBorder="1" applyAlignment="1">
      <alignment horizontal="left" vertical="center" wrapText="1" indent="1"/>
    </xf>
    <xf numFmtId="0" fontId="5" fillId="9" borderId="9" xfId="0" applyFont="1" applyFill="1" applyBorder="1" applyAlignment="1">
      <alignment horizontal="righ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right" vertical="center" wrapText="1" indent="1"/>
    </xf>
    <xf numFmtId="0" fontId="5" fillId="10" borderId="8" xfId="0" applyFont="1" applyFill="1" applyBorder="1" applyAlignment="1">
      <alignment horizontal="left" vertical="center" wrapText="1" indent="3"/>
    </xf>
    <xf numFmtId="0" fontId="5" fillId="10" borderId="9" xfId="0" applyFont="1" applyFill="1" applyBorder="1" applyAlignment="1">
      <alignment horizontal="right" vertical="center" wrapText="1" indent="1"/>
    </xf>
    <xf numFmtId="0" fontId="5" fillId="3" borderId="8" xfId="0" applyFont="1" applyFill="1" applyBorder="1" applyAlignment="1">
      <alignment horizontal="left" wrapText="1" indent="4"/>
    </xf>
    <xf numFmtId="0" fontId="8" fillId="3" borderId="8" xfId="0" applyFont="1" applyFill="1" applyBorder="1" applyAlignment="1">
      <alignment horizontal="left" wrapText="1" indent="5"/>
    </xf>
    <xf numFmtId="0" fontId="8" fillId="3" borderId="9" xfId="0" applyFont="1" applyFill="1" applyBorder="1" applyAlignment="1">
      <alignment horizontal="right" wrapText="1" indent="1"/>
    </xf>
    <xf numFmtId="0" fontId="8" fillId="3" borderId="9" xfId="0" applyFont="1" applyFill="1" applyBorder="1" applyAlignment="1">
      <alignment horizontal="left" wrapText="1" indent="1"/>
    </xf>
    <xf numFmtId="0" fontId="5" fillId="9" borderId="8" xfId="0" applyFont="1" applyFill="1" applyBorder="1" applyAlignment="1">
      <alignment horizontal="left" wrapText="1" indent="1"/>
    </xf>
    <xf numFmtId="0" fontId="5" fillId="9" borderId="9" xfId="0" applyFont="1" applyFill="1" applyBorder="1" applyAlignment="1">
      <alignment horizontal="right" wrapText="1" indent="1"/>
    </xf>
    <xf numFmtId="0" fontId="5" fillId="4" borderId="8" xfId="0" applyFont="1" applyFill="1" applyBorder="1" applyAlignment="1">
      <alignment horizontal="left" wrapText="1" indent="1"/>
    </xf>
    <xf numFmtId="0" fontId="5" fillId="4" borderId="9" xfId="0" applyFont="1" applyFill="1" applyBorder="1" applyAlignment="1">
      <alignment horizontal="right" wrapText="1" indent="1"/>
    </xf>
    <xf numFmtId="0" fontId="8" fillId="3" borderId="8" xfId="0" applyFont="1" applyFill="1" applyBorder="1" applyAlignment="1">
      <alignment horizontal="left" wrapText="1" indent="6"/>
    </xf>
    <xf numFmtId="4" fontId="5" fillId="3" borderId="9" xfId="0" applyNumberFormat="1" applyFont="1" applyFill="1" applyBorder="1" applyAlignment="1">
      <alignment horizontal="right" wrapText="1" indent="1"/>
    </xf>
    <xf numFmtId="4" fontId="8" fillId="3" borderId="9" xfId="0" applyNumberFormat="1" applyFont="1" applyFill="1" applyBorder="1" applyAlignment="1">
      <alignment horizontal="right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right" vertical="center" wrapText="1" indent="1"/>
    </xf>
    <xf numFmtId="0" fontId="5" fillId="10" borderId="8" xfId="0" applyFont="1" applyFill="1" applyBorder="1" applyAlignment="1">
      <alignment horizontal="left" vertical="center" wrapText="1" indent="1"/>
    </xf>
    <xf numFmtId="0" fontId="8" fillId="3" borderId="10" xfId="0" applyFont="1" applyFill="1" applyBorder="1" applyAlignment="1">
      <alignment horizontal="left" wrapText="1" indent="6"/>
    </xf>
    <xf numFmtId="0" fontId="8" fillId="3" borderId="11" xfId="0" applyFont="1" applyFill="1" applyBorder="1" applyAlignment="1">
      <alignment horizontal="right" wrapText="1" indent="1"/>
    </xf>
    <xf numFmtId="0" fontId="8" fillId="3" borderId="12" xfId="0" applyFont="1" applyFill="1" applyBorder="1" applyAlignment="1">
      <alignment horizontal="right" wrapText="1" indent="1"/>
    </xf>
    <xf numFmtId="0" fontId="3" fillId="0" borderId="13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 indent="1"/>
    </xf>
    <xf numFmtId="0" fontId="5" fillId="3" borderId="16" xfId="0" applyFont="1" applyFill="1" applyBorder="1" applyAlignment="1">
      <alignment horizontal="left" wrapText="1" indent="3"/>
    </xf>
    <xf numFmtId="4" fontId="5" fillId="3" borderId="17" xfId="0" applyNumberFormat="1" applyFont="1" applyFill="1" applyBorder="1" applyAlignment="1">
      <alignment horizontal="right" wrapText="1" indent="1"/>
    </xf>
    <xf numFmtId="0" fontId="5" fillId="3" borderId="18" xfId="0" applyFont="1" applyFill="1" applyBorder="1" applyAlignment="1">
      <alignment horizontal="right" wrapText="1" indent="1"/>
    </xf>
    <xf numFmtId="0" fontId="5" fillId="8" borderId="19" xfId="0" applyFont="1" applyFill="1" applyBorder="1" applyAlignment="1">
      <alignment horizontal="left" vertical="center" wrapText="1" indent="2"/>
    </xf>
    <xf numFmtId="4" fontId="5" fillId="8" borderId="20" xfId="0" applyNumberFormat="1" applyFont="1" applyFill="1" applyBorder="1" applyAlignment="1">
      <alignment horizontal="right" vertical="center" wrapText="1"/>
    </xf>
    <xf numFmtId="0" fontId="5" fillId="8" borderId="5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left" wrapText="1" indent="1"/>
    </xf>
    <xf numFmtId="0" fontId="4" fillId="3" borderId="9" xfId="0" applyFont="1" applyFill="1" applyBorder="1" applyAlignment="1">
      <alignment horizontal="right" wrapText="1" inden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wrapText="1" indent="1"/>
    </xf>
    <xf numFmtId="0" fontId="3" fillId="0" borderId="23" xfId="0" applyFont="1" applyBorder="1" applyAlignment="1">
      <alignment horizontal="center" vertical="center" wrapText="1" indent="1"/>
    </xf>
    <xf numFmtId="0" fontId="3" fillId="0" borderId="24" xfId="0" applyFont="1" applyBorder="1" applyAlignment="1">
      <alignment horizontal="center" vertical="center" wrapText="1" indent="1"/>
    </xf>
    <xf numFmtId="0" fontId="3" fillId="0" borderId="25" xfId="0" applyFont="1" applyBorder="1" applyAlignment="1">
      <alignment horizontal="center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3" applyNumberFormat="1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>
      <alignment horizontal="center" vertical="center" wrapText="1" indent="1"/>
    </xf>
    <xf numFmtId="0" fontId="18" fillId="0" borderId="29" xfId="0" applyFont="1" applyBorder="1" applyAlignment="1">
      <alignment horizontal="center" vertical="center" wrapText="1" indent="1"/>
    </xf>
    <xf numFmtId="0" fontId="5" fillId="5" borderId="30" xfId="0" applyFont="1" applyFill="1" applyBorder="1" applyAlignment="1">
      <alignment horizontal="left" vertical="center" wrapText="1" indent="1"/>
    </xf>
    <xf numFmtId="0" fontId="8" fillId="5" borderId="17" xfId="0" applyFont="1" applyFill="1" applyBorder="1" applyAlignment="1">
      <alignment horizontal="left" wrapText="1" indent="1"/>
    </xf>
    <xf numFmtId="0" fontId="4" fillId="5" borderId="31" xfId="0" applyFont="1" applyFill="1" applyBorder="1" applyAlignment="1">
      <alignment horizontal="left" wrapText="1" indent="1"/>
    </xf>
    <xf numFmtId="0" fontId="8" fillId="3" borderId="32" xfId="0" applyFont="1" applyFill="1" applyBorder="1" applyAlignment="1">
      <alignment horizontal="left" wrapText="1" indent="1"/>
    </xf>
    <xf numFmtId="164" fontId="19" fillId="3" borderId="1" xfId="2" applyNumberFormat="1" applyFont="1" applyFill="1" applyBorder="1" applyAlignment="1">
      <alignment wrapText="1"/>
    </xf>
    <xf numFmtId="0" fontId="8" fillId="5" borderId="32" xfId="0" applyFont="1" applyFill="1" applyBorder="1" applyAlignment="1">
      <alignment horizontal="left" wrapText="1" indent="1"/>
    </xf>
    <xf numFmtId="164" fontId="19" fillId="5" borderId="1" xfId="2" applyNumberFormat="1" applyFont="1" applyFill="1" applyBorder="1" applyAlignment="1">
      <alignment wrapText="1"/>
    </xf>
    <xf numFmtId="0" fontId="5" fillId="7" borderId="32" xfId="0" applyFont="1" applyFill="1" applyBorder="1" applyAlignment="1">
      <alignment horizontal="left" vertical="center" wrapText="1"/>
    </xf>
    <xf numFmtId="164" fontId="19" fillId="7" borderId="1" xfId="2" applyNumberFormat="1" applyFont="1" applyFill="1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5" fillId="0" borderId="32" xfId="0" applyFont="1" applyFill="1" applyBorder="1" applyAlignment="1">
      <alignment horizontal="left" vertical="center" wrapText="1"/>
    </xf>
    <xf numFmtId="165" fontId="19" fillId="0" borderId="1" xfId="2" applyNumberFormat="1" applyFont="1" applyFill="1" applyBorder="1" applyAlignment="1">
      <alignment wrapText="1"/>
    </xf>
    <xf numFmtId="165" fontId="19" fillId="0" borderId="33" xfId="2" applyNumberFormat="1" applyFont="1" applyFill="1" applyBorder="1" applyAlignment="1">
      <alignment wrapText="1"/>
    </xf>
    <xf numFmtId="0" fontId="7" fillId="0" borderId="0" xfId="0" applyFont="1" applyFill="1" applyAlignment="1">
      <alignment horizontal="left" indent="1"/>
    </xf>
    <xf numFmtId="0" fontId="5" fillId="5" borderId="29" xfId="0" applyFont="1" applyFill="1" applyBorder="1" applyAlignment="1">
      <alignment horizontal="left" vertical="center" wrapText="1" indent="1"/>
    </xf>
    <xf numFmtId="0" fontId="3" fillId="5" borderId="29" xfId="0" applyFont="1" applyFill="1" applyBorder="1" applyAlignment="1">
      <alignment horizontal="center" vertical="center" wrapText="1" indent="1"/>
    </xf>
    <xf numFmtId="0" fontId="20" fillId="0" borderId="29" xfId="0" applyFont="1" applyBorder="1" applyAlignment="1">
      <alignment vertical="center" wrapText="1"/>
    </xf>
    <xf numFmtId="4" fontId="19" fillId="0" borderId="29" xfId="1" applyNumberFormat="1" applyFont="1" applyBorder="1" applyAlignment="1">
      <alignment horizontal="right" wrapText="1"/>
    </xf>
    <xf numFmtId="4" fontId="19" fillId="0" borderId="29" xfId="0" applyNumberFormat="1" applyFont="1" applyBorder="1" applyAlignment="1">
      <alignment horizontal="right" wrapText="1"/>
    </xf>
    <xf numFmtId="0" fontId="21" fillId="0" borderId="29" xfId="0" applyFont="1" applyFill="1" applyBorder="1" applyAlignment="1">
      <alignment horizontal="left" vertical="center"/>
    </xf>
    <xf numFmtId="4" fontId="23" fillId="0" borderId="29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5" fillId="5" borderId="35" xfId="0" applyFont="1" applyFill="1" applyBorder="1" applyAlignment="1">
      <alignment horizontal="left" vertical="center" wrapText="1"/>
    </xf>
    <xf numFmtId="4" fontId="23" fillId="5" borderId="29" xfId="0" applyNumberFormat="1" applyFont="1" applyFill="1" applyBorder="1" applyAlignment="1">
      <alignment horizontal="right"/>
    </xf>
    <xf numFmtId="0" fontId="5" fillId="0" borderId="34" xfId="0" applyFont="1" applyFill="1" applyBorder="1" applyAlignment="1">
      <alignment horizontal="left" vertical="center" wrapText="1"/>
    </xf>
    <xf numFmtId="4" fontId="23" fillId="0" borderId="36" xfId="0" applyNumberFormat="1" applyFont="1" applyFill="1" applyBorder="1" applyAlignment="1">
      <alignment horizontal="right"/>
    </xf>
    <xf numFmtId="0" fontId="24" fillId="0" borderId="0" xfId="0" applyFont="1" applyFill="1"/>
    <xf numFmtId="0" fontId="25" fillId="11" borderId="30" xfId="0" applyFont="1" applyFill="1" applyBorder="1" applyAlignment="1">
      <alignment horizontal="left" vertical="center" wrapText="1"/>
    </xf>
    <xf numFmtId="4" fontId="25" fillId="11" borderId="17" xfId="0" applyNumberFormat="1" applyFont="1" applyFill="1" applyBorder="1" applyAlignment="1">
      <alignment horizontal="right" wrapText="1"/>
    </xf>
    <xf numFmtId="0" fontId="23" fillId="12" borderId="32" xfId="0" applyFont="1" applyFill="1" applyBorder="1" applyAlignment="1">
      <alignment wrapText="1"/>
    </xf>
    <xf numFmtId="4" fontId="23" fillId="12" borderId="1" xfId="0" applyNumberFormat="1" applyFont="1" applyFill="1" applyBorder="1" applyAlignment="1">
      <alignment horizontal="right" wrapText="1"/>
    </xf>
    <xf numFmtId="0" fontId="26" fillId="12" borderId="0" xfId="0" applyFont="1" applyFill="1"/>
    <xf numFmtId="0" fontId="27" fillId="0" borderId="0" xfId="0" applyFont="1"/>
    <xf numFmtId="0" fontId="27" fillId="0" borderId="0" xfId="0" applyFont="1" applyAlignment="1"/>
    <xf numFmtId="0" fontId="7" fillId="0" borderId="38" xfId="0" applyFont="1" applyFill="1" applyBorder="1" applyAlignment="1">
      <alignment horizontal="left" indent="1"/>
    </xf>
    <xf numFmtId="0" fontId="25" fillId="5" borderId="30" xfId="0" applyFont="1" applyFill="1" applyBorder="1" applyAlignment="1">
      <alignment horizontal="center" vertical="center" wrapText="1"/>
    </xf>
    <xf numFmtId="4" fontId="25" fillId="5" borderId="29" xfId="0" applyNumberFormat="1" applyFont="1" applyFill="1" applyBorder="1" applyAlignment="1">
      <alignment horizontal="right" wrapText="1"/>
    </xf>
    <xf numFmtId="0" fontId="23" fillId="12" borderId="30" xfId="0" applyFont="1" applyFill="1" applyBorder="1" applyAlignment="1">
      <alignment wrapText="1"/>
    </xf>
    <xf numFmtId="4" fontId="23" fillId="12" borderId="17" xfId="0" applyNumberFormat="1" applyFont="1" applyFill="1" applyBorder="1" applyAlignment="1">
      <alignment horizontal="right" wrapText="1"/>
    </xf>
    <xf numFmtId="0" fontId="29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4" fillId="3" borderId="9" xfId="0" applyFont="1" applyFill="1" applyBorder="1" applyAlignment="1">
      <alignment horizontal="right" vertical="center" wrapText="1" indent="1"/>
    </xf>
    <xf numFmtId="4" fontId="5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0" fontId="4" fillId="2" borderId="9" xfId="0" applyFont="1" applyFill="1" applyBorder="1" applyAlignment="1">
      <alignment horizontal="right" vertical="center" wrapText="1" indent="1"/>
    </xf>
    <xf numFmtId="4" fontId="5" fillId="2" borderId="11" xfId="0" applyNumberFormat="1" applyFont="1" applyFill="1" applyBorder="1" applyAlignment="1">
      <alignment horizontal="right" vertical="center" wrapText="1" indent="1"/>
    </xf>
    <xf numFmtId="0" fontId="5" fillId="2" borderId="11" xfId="0" applyFont="1" applyFill="1" applyBorder="1" applyAlignment="1">
      <alignment horizontal="right" vertical="center" wrapText="1" indent="1"/>
    </xf>
    <xf numFmtId="0" fontId="4" fillId="2" borderId="12" xfId="0" applyFont="1" applyFill="1" applyBorder="1" applyAlignment="1">
      <alignment horizontal="righ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3"/>
    </xf>
    <xf numFmtId="2" fontId="5" fillId="3" borderId="1" xfId="0" applyNumberFormat="1" applyFont="1" applyFill="1" applyBorder="1" applyAlignment="1">
      <alignment horizontal="right" vertical="center" wrapText="1" indent="1"/>
    </xf>
    <xf numFmtId="0" fontId="5" fillId="2" borderId="19" xfId="0" applyFont="1" applyFill="1" applyBorder="1" applyAlignment="1">
      <alignment horizontal="left" vertical="center" wrapText="1" indent="1"/>
    </xf>
    <xf numFmtId="4" fontId="5" fillId="2" borderId="20" xfId="0" applyNumberFormat="1" applyFont="1" applyFill="1" applyBorder="1" applyAlignment="1">
      <alignment horizontal="right" vertical="center" wrapText="1" indent="1"/>
    </xf>
    <xf numFmtId="0" fontId="5" fillId="2" borderId="20" xfId="0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right" vertical="center" wrapText="1" indent="1"/>
    </xf>
    <xf numFmtId="0" fontId="8" fillId="3" borderId="8" xfId="0" applyFont="1" applyFill="1" applyBorder="1" applyAlignment="1">
      <alignment horizontal="left" vertical="center" wrapText="1" indent="3"/>
    </xf>
    <xf numFmtId="0" fontId="8" fillId="3" borderId="40" xfId="0" applyFont="1" applyFill="1" applyBorder="1" applyAlignment="1">
      <alignment horizontal="left" vertical="center" wrapText="1" indent="3"/>
    </xf>
    <xf numFmtId="4" fontId="8" fillId="3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3" borderId="41" xfId="0" applyFont="1" applyFill="1" applyBorder="1" applyAlignment="1">
      <alignment horizontal="right" vertical="center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39" xfId="0" applyFont="1" applyFill="1" applyBorder="1" applyAlignment="1">
      <alignment horizontal="right" vertical="center" wrapText="1" indent="1"/>
    </xf>
    <xf numFmtId="0" fontId="8" fillId="3" borderId="16" xfId="0" applyFont="1" applyFill="1" applyBorder="1" applyAlignment="1">
      <alignment horizontal="left" vertical="center" wrapText="1" indent="3"/>
    </xf>
    <xf numFmtId="4" fontId="8" fillId="3" borderId="17" xfId="0" applyNumberFormat="1" applyFont="1" applyFill="1" applyBorder="1" applyAlignment="1">
      <alignment horizontal="right" vertical="center" wrapText="1" indent="1"/>
    </xf>
    <xf numFmtId="0" fontId="8" fillId="3" borderId="17" xfId="0" applyFont="1" applyFill="1" applyBorder="1" applyAlignment="1">
      <alignment horizontal="right" vertical="center" wrapText="1" indent="1"/>
    </xf>
    <xf numFmtId="0" fontId="4" fillId="3" borderId="18" xfId="0" applyFont="1" applyFill="1" applyBorder="1" applyAlignment="1">
      <alignment horizontal="righ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4"/>
    </xf>
    <xf numFmtId="0" fontId="6" fillId="3" borderId="8" xfId="0" applyFont="1" applyFill="1" applyBorder="1" applyAlignment="1">
      <alignment horizontal="left" vertical="center" wrapText="1" indent="2"/>
    </xf>
    <xf numFmtId="0" fontId="8" fillId="3" borderId="8" xfId="0" applyFont="1" applyFill="1" applyBorder="1" applyAlignment="1">
      <alignment horizontal="left" vertical="center" wrapText="1" indent="2"/>
    </xf>
    <xf numFmtId="4" fontId="6" fillId="3" borderId="1" xfId="0" applyNumberFormat="1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right" vertical="center" wrapText="1" indent="1"/>
    </xf>
    <xf numFmtId="4" fontId="5" fillId="10" borderId="1" xfId="0" applyNumberFormat="1" applyFont="1" applyFill="1" applyBorder="1" applyAlignment="1">
      <alignment horizontal="left" vertical="center" wrapText="1" indent="5"/>
    </xf>
    <xf numFmtId="0" fontId="5" fillId="10" borderId="9" xfId="0" applyFont="1" applyFill="1" applyBorder="1" applyAlignment="1">
      <alignment horizontal="left" vertical="center" wrapText="1" indent="4"/>
    </xf>
    <xf numFmtId="164" fontId="19" fillId="0" borderId="1" xfId="2" applyNumberFormat="1" applyFont="1" applyFill="1" applyBorder="1" applyAlignment="1">
      <alignment wrapText="1"/>
    </xf>
    <xf numFmtId="164" fontId="19" fillId="13" borderId="1" xfId="2" applyNumberFormat="1" applyFont="1" applyFill="1" applyBorder="1" applyAlignment="1">
      <alignment wrapText="1"/>
    </xf>
    <xf numFmtId="164" fontId="31" fillId="13" borderId="1" xfId="2" applyNumberFormat="1" applyFont="1" applyFill="1" applyBorder="1" applyAlignment="1">
      <alignment wrapText="1"/>
    </xf>
    <xf numFmtId="0" fontId="2" fillId="0" borderId="0" xfId="4"/>
    <xf numFmtId="0" fontId="2" fillId="0" borderId="42" xfId="4" applyBorder="1" applyAlignment="1">
      <alignment horizontal="right" vertical="center" indent="1"/>
    </xf>
    <xf numFmtId="0" fontId="2" fillId="0" borderId="43" xfId="4" applyBorder="1" applyAlignment="1">
      <alignment horizontal="right" vertical="center" indent="1"/>
    </xf>
    <xf numFmtId="0" fontId="2" fillId="0" borderId="43" xfId="4" applyBorder="1" applyAlignment="1">
      <alignment horizontal="right" vertical="center"/>
    </xf>
    <xf numFmtId="2" fontId="2" fillId="0" borderId="43" xfId="4" applyNumberFormat="1" applyBorder="1" applyAlignment="1">
      <alignment horizontal="right" vertical="center"/>
    </xf>
    <xf numFmtId="0" fontId="32" fillId="0" borderId="43" xfId="4" applyFont="1" applyBorder="1" applyAlignment="1">
      <alignment horizontal="left" vertical="center"/>
    </xf>
    <xf numFmtId="0" fontId="2" fillId="0" borderId="44" xfId="4" applyBorder="1" applyAlignment="1">
      <alignment horizontal="center" vertical="center"/>
    </xf>
    <xf numFmtId="0" fontId="2" fillId="0" borderId="45" xfId="4" applyBorder="1" applyAlignment="1">
      <alignment horizontal="right" vertical="center" indent="1"/>
    </xf>
    <xf numFmtId="0" fontId="2" fillId="0" borderId="29" xfId="4" applyBorder="1" applyAlignment="1">
      <alignment horizontal="right" vertical="center" indent="1"/>
    </xf>
    <xf numFmtId="0" fontId="2" fillId="0" borderId="29" xfId="4" applyBorder="1" applyAlignment="1">
      <alignment horizontal="right" vertical="center"/>
    </xf>
    <xf numFmtId="0" fontId="2" fillId="0" borderId="29" xfId="4" applyBorder="1" applyAlignment="1">
      <alignment horizontal="left" vertical="center"/>
    </xf>
    <xf numFmtId="0" fontId="2" fillId="0" borderId="46" xfId="4" applyBorder="1" applyAlignment="1">
      <alignment horizontal="center" vertical="center"/>
    </xf>
    <xf numFmtId="2" fontId="2" fillId="15" borderId="47" xfId="4" applyNumberFormat="1" applyFill="1" applyBorder="1" applyAlignment="1">
      <alignment horizontal="right" vertical="center" indent="1"/>
    </xf>
    <xf numFmtId="2" fontId="2" fillId="15" borderId="48" xfId="4" applyNumberFormat="1" applyFill="1" applyBorder="1" applyAlignment="1">
      <alignment horizontal="right" vertical="center" indent="1"/>
    </xf>
    <xf numFmtId="2" fontId="2" fillId="15" borderId="48" xfId="4" applyNumberFormat="1" applyFill="1" applyBorder="1" applyAlignment="1">
      <alignment horizontal="right" vertical="center"/>
    </xf>
    <xf numFmtId="0" fontId="2" fillId="15" borderId="48" xfId="4" applyFill="1" applyBorder="1" applyAlignment="1">
      <alignment horizontal="left" vertical="center"/>
    </xf>
    <xf numFmtId="0" fontId="2" fillId="15" borderId="49" xfId="4" applyFill="1" applyBorder="1" applyAlignment="1">
      <alignment horizontal="center" vertical="center"/>
    </xf>
    <xf numFmtId="0" fontId="32" fillId="0" borderId="50" xfId="4" applyFont="1" applyBorder="1" applyAlignment="1">
      <alignment horizontal="center" vertical="center" wrapText="1"/>
    </xf>
    <xf numFmtId="0" fontId="32" fillId="0" borderId="51" xfId="4" applyFont="1" applyBorder="1" applyAlignment="1">
      <alignment horizontal="center" vertical="center" wrapText="1"/>
    </xf>
    <xf numFmtId="0" fontId="33" fillId="0" borderId="51" xfId="4" applyFont="1" applyFill="1" applyBorder="1" applyAlignment="1">
      <alignment horizontal="center" vertical="center" wrapText="1"/>
    </xf>
    <xf numFmtId="0" fontId="2" fillId="0" borderId="51" xfId="4" applyBorder="1" applyAlignment="1">
      <alignment horizontal="center" vertical="center"/>
    </xf>
    <xf numFmtId="0" fontId="2" fillId="0" borderId="52" xfId="4" applyBorder="1" applyAlignment="1">
      <alignment horizontal="center" vertical="center" wrapText="1"/>
    </xf>
    <xf numFmtId="0" fontId="2" fillId="0" borderId="42" xfId="4" applyFill="1" applyBorder="1" applyAlignment="1">
      <alignment horizontal="right" indent="1"/>
    </xf>
    <xf numFmtId="14" fontId="2" fillId="0" borderId="43" xfId="4" applyNumberFormat="1" applyFill="1" applyBorder="1" applyAlignment="1">
      <alignment horizontal="right" indent="1"/>
    </xf>
    <xf numFmtId="14" fontId="2" fillId="0" borderId="43" xfId="4" applyNumberFormat="1" applyFill="1" applyBorder="1" applyAlignment="1">
      <alignment horizontal="center" vertical="center"/>
    </xf>
    <xf numFmtId="167" fontId="2" fillId="0" borderId="43" xfId="4" applyNumberFormat="1" applyFill="1" applyBorder="1" applyAlignment="1">
      <alignment horizontal="center" vertical="center"/>
    </xf>
    <xf numFmtId="4" fontId="2" fillId="0" borderId="43" xfId="4" applyNumberFormat="1" applyFill="1" applyBorder="1" applyAlignment="1">
      <alignment vertical="center"/>
    </xf>
    <xf numFmtId="0" fontId="32" fillId="0" borderId="43" xfId="4" applyFont="1" applyFill="1" applyBorder="1" applyAlignment="1">
      <alignment vertical="center" wrapText="1"/>
    </xf>
    <xf numFmtId="166" fontId="2" fillId="0" borderId="44" xfId="4" applyNumberFormat="1" applyFill="1" applyBorder="1" applyAlignment="1">
      <alignment horizontal="center" vertical="center"/>
    </xf>
    <xf numFmtId="0" fontId="2" fillId="0" borderId="45" xfId="4" applyFont="1" applyFill="1" applyBorder="1" applyAlignment="1">
      <alignment horizontal="right" vertical="center" indent="1"/>
    </xf>
    <xf numFmtId="14" fontId="2" fillId="0" borderId="29" xfId="4" applyNumberFormat="1" applyFill="1" applyBorder="1" applyAlignment="1">
      <alignment horizontal="right" indent="1"/>
    </xf>
    <xf numFmtId="14" fontId="2" fillId="0" borderId="29" xfId="4" applyNumberFormat="1" applyFill="1" applyBorder="1" applyAlignment="1">
      <alignment horizontal="center" vertical="center"/>
    </xf>
    <xf numFmtId="167" fontId="2" fillId="0" borderId="29" xfId="4" applyNumberFormat="1" applyFill="1" applyBorder="1" applyAlignment="1">
      <alignment horizontal="center" vertical="center"/>
    </xf>
    <xf numFmtId="4" fontId="2" fillId="0" borderId="29" xfId="4" applyNumberFormat="1" applyFill="1" applyBorder="1" applyAlignment="1">
      <alignment vertical="center"/>
    </xf>
    <xf numFmtId="0" fontId="2" fillId="0" borderId="29" xfId="4" applyFill="1" applyBorder="1" applyAlignment="1">
      <alignment vertical="center" wrapText="1"/>
    </xf>
    <xf numFmtId="166" fontId="2" fillId="0" borderId="46" xfId="4" applyNumberFormat="1" applyFill="1" applyBorder="1" applyAlignment="1">
      <alignment horizontal="center" vertical="center"/>
    </xf>
    <xf numFmtId="0" fontId="2" fillId="15" borderId="45" xfId="4" applyFont="1" applyFill="1" applyBorder="1" applyAlignment="1">
      <alignment horizontal="right" vertical="center" indent="1"/>
    </xf>
    <xf numFmtId="2" fontId="2" fillId="15" borderId="29" xfId="4" applyNumberFormat="1" applyFill="1" applyBorder="1" applyAlignment="1">
      <alignment horizontal="right" indent="1"/>
    </xf>
    <xf numFmtId="14" fontId="2" fillId="15" borderId="29" xfId="4" applyNumberFormat="1" applyFill="1" applyBorder="1" applyAlignment="1">
      <alignment horizontal="center" vertical="center"/>
    </xf>
    <xf numFmtId="167" fontId="2" fillId="15" borderId="29" xfId="4" applyNumberFormat="1" applyFill="1" applyBorder="1" applyAlignment="1">
      <alignment horizontal="center" vertical="center"/>
    </xf>
    <xf numFmtId="4" fontId="2" fillId="15" borderId="29" xfId="4" applyNumberFormat="1" applyFill="1" applyBorder="1" applyAlignment="1">
      <alignment vertical="center"/>
    </xf>
    <xf numFmtId="0" fontId="2" fillId="15" borderId="29" xfId="4" applyFill="1" applyBorder="1" applyAlignment="1">
      <alignment vertical="center" wrapText="1"/>
    </xf>
    <xf numFmtId="166" fontId="2" fillId="15" borderId="46" xfId="4" applyNumberFormat="1" applyFill="1" applyBorder="1" applyAlignment="1">
      <alignment horizontal="center" vertical="center"/>
    </xf>
    <xf numFmtId="4" fontId="2" fillId="15" borderId="47" xfId="4" applyNumberFormat="1" applyFont="1" applyFill="1" applyBorder="1" applyAlignment="1">
      <alignment horizontal="right" vertical="center" indent="1"/>
    </xf>
    <xf numFmtId="14" fontId="2" fillId="15" borderId="48" xfId="4" applyNumberFormat="1" applyFill="1" applyBorder="1" applyAlignment="1">
      <alignment horizontal="center" vertical="center"/>
    </xf>
    <xf numFmtId="167" fontId="2" fillId="15" borderId="48" xfId="4" applyNumberFormat="1" applyFill="1" applyBorder="1" applyAlignment="1">
      <alignment horizontal="center" vertical="center"/>
    </xf>
    <xf numFmtId="4" fontId="2" fillId="15" borderId="48" xfId="4" applyNumberFormat="1" applyFill="1" applyBorder="1" applyAlignment="1">
      <alignment vertical="center"/>
    </xf>
    <xf numFmtId="0" fontId="2" fillId="15" borderId="48" xfId="4" applyFill="1" applyBorder="1" applyAlignment="1">
      <alignment vertical="center" wrapText="1"/>
    </xf>
    <xf numFmtId="166" fontId="2" fillId="15" borderId="49" xfId="4" applyNumberFormat="1" applyFill="1" applyBorder="1" applyAlignment="1">
      <alignment horizontal="center" vertical="center"/>
    </xf>
    <xf numFmtId="168" fontId="2" fillId="0" borderId="42" xfId="4" applyNumberFormat="1" applyFill="1" applyBorder="1" applyAlignment="1">
      <alignment horizontal="right" vertical="center" indent="1"/>
    </xf>
    <xf numFmtId="168" fontId="2" fillId="0" borderId="43" xfId="4" applyNumberFormat="1" applyFill="1" applyBorder="1" applyAlignment="1">
      <alignment horizontal="right" vertical="center"/>
    </xf>
    <xf numFmtId="0" fontId="32" fillId="0" borderId="43" xfId="4" applyFont="1" applyFill="1" applyBorder="1" applyAlignment="1">
      <alignment vertical="center"/>
    </xf>
    <xf numFmtId="0" fontId="2" fillId="0" borderId="44" xfId="4" applyFill="1" applyBorder="1" applyAlignment="1">
      <alignment horizontal="center" vertical="center"/>
    </xf>
    <xf numFmtId="168" fontId="2" fillId="15" borderId="56" xfId="4" applyNumberFormat="1" applyFill="1" applyBorder="1" applyAlignment="1">
      <alignment horizontal="right" vertical="center" indent="1"/>
    </xf>
    <xf numFmtId="168" fontId="2" fillId="15" borderId="57" xfId="4" applyNumberFormat="1" applyFill="1" applyBorder="1" applyAlignment="1">
      <alignment horizontal="right" vertical="center"/>
    </xf>
    <xf numFmtId="167" fontId="2" fillId="15" borderId="57" xfId="4" applyNumberFormat="1" applyFill="1" applyBorder="1" applyAlignment="1">
      <alignment horizontal="center" vertical="center"/>
    </xf>
    <xf numFmtId="0" fontId="2" fillId="15" borderId="57" xfId="4" applyFill="1" applyBorder="1" applyAlignment="1">
      <alignment vertical="center" wrapText="1"/>
    </xf>
    <xf numFmtId="0" fontId="2" fillId="15" borderId="58" xfId="4" applyFill="1" applyBorder="1" applyAlignment="1">
      <alignment horizontal="center" vertical="center"/>
    </xf>
    <xf numFmtId="168" fontId="2" fillId="0" borderId="56" xfId="4" applyNumberFormat="1" applyFill="1" applyBorder="1" applyAlignment="1">
      <alignment horizontal="right" vertical="center" indent="1"/>
    </xf>
    <xf numFmtId="168" fontId="2" fillId="0" borderId="57" xfId="4" applyNumberFormat="1" applyFill="1" applyBorder="1" applyAlignment="1">
      <alignment horizontal="right" vertical="center"/>
    </xf>
    <xf numFmtId="167" fontId="2" fillId="0" borderId="57" xfId="4" applyNumberFormat="1" applyFill="1" applyBorder="1" applyAlignment="1">
      <alignment horizontal="center" vertical="center"/>
    </xf>
    <xf numFmtId="0" fontId="2" fillId="0" borderId="58" xfId="4" applyFill="1" applyBorder="1" applyAlignment="1">
      <alignment horizontal="center" vertical="center"/>
    </xf>
    <xf numFmtId="167" fontId="2" fillId="16" borderId="57" xfId="4" applyNumberFormat="1" applyFill="1" applyBorder="1" applyAlignment="1">
      <alignment horizontal="center" vertical="center"/>
    </xf>
    <xf numFmtId="0" fontId="2" fillId="15" borderId="57" xfId="4" applyFill="1" applyBorder="1" applyAlignment="1">
      <alignment vertical="center"/>
    </xf>
    <xf numFmtId="0" fontId="2" fillId="6" borderId="58" xfId="4" applyFill="1" applyBorder="1" applyAlignment="1">
      <alignment horizontal="center" vertical="center"/>
    </xf>
    <xf numFmtId="168" fontId="2" fillId="0" borderId="29" xfId="4" applyNumberFormat="1" applyFill="1" applyBorder="1" applyAlignment="1">
      <alignment horizontal="right" vertical="center"/>
    </xf>
    <xf numFmtId="0" fontId="2" fillId="0" borderId="29" xfId="4" applyFill="1" applyBorder="1" applyAlignment="1">
      <alignment vertical="center"/>
    </xf>
    <xf numFmtId="168" fontId="2" fillId="16" borderId="45" xfId="4" applyNumberFormat="1" applyFill="1" applyBorder="1" applyAlignment="1">
      <alignment horizontal="right" vertical="center" indent="1"/>
    </xf>
    <xf numFmtId="168" fontId="2" fillId="16" borderId="29" xfId="4" applyNumberFormat="1" applyFill="1" applyBorder="1" applyAlignment="1">
      <alignment horizontal="right" vertical="center"/>
    </xf>
    <xf numFmtId="0" fontId="2" fillId="16" borderId="29" xfId="4" applyFill="1" applyBorder="1" applyAlignment="1">
      <alignment vertical="center"/>
    </xf>
    <xf numFmtId="0" fontId="2" fillId="6" borderId="46" xfId="4" applyFill="1" applyBorder="1" applyAlignment="1">
      <alignment horizontal="center" vertical="center"/>
    </xf>
    <xf numFmtId="168" fontId="2" fillId="0" borderId="45" xfId="4" applyNumberFormat="1" applyBorder="1" applyAlignment="1">
      <alignment horizontal="right" vertical="center" indent="1"/>
    </xf>
    <xf numFmtId="168" fontId="2" fillId="0" borderId="29" xfId="4" applyNumberFormat="1" applyBorder="1" applyAlignment="1">
      <alignment horizontal="right" vertical="center"/>
    </xf>
    <xf numFmtId="167" fontId="2" fillId="0" borderId="29" xfId="4" applyNumberFormat="1" applyBorder="1" applyAlignment="1">
      <alignment horizontal="center" vertical="center"/>
    </xf>
    <xf numFmtId="0" fontId="2" fillId="0" borderId="29" xfId="4" applyBorder="1" applyAlignment="1">
      <alignment vertical="center"/>
    </xf>
    <xf numFmtId="167" fontId="2" fillId="16" borderId="29" xfId="4" applyNumberFormat="1" applyFill="1" applyBorder="1" applyAlignment="1">
      <alignment horizontal="center" vertical="center"/>
    </xf>
    <xf numFmtId="0" fontId="34" fillId="14" borderId="47" xfId="4" applyFont="1" applyFill="1" applyBorder="1" applyAlignment="1">
      <alignment horizontal="center" vertical="center" wrapText="1"/>
    </xf>
    <xf numFmtId="0" fontId="34" fillId="14" borderId="48" xfId="4" applyFont="1" applyFill="1" applyBorder="1" applyAlignment="1">
      <alignment horizontal="center" vertical="center" wrapText="1"/>
    </xf>
    <xf numFmtId="0" fontId="33" fillId="14" borderId="48" xfId="4" applyFont="1" applyFill="1" applyBorder="1" applyAlignment="1">
      <alignment horizontal="center" vertical="center" wrapText="1"/>
    </xf>
    <xf numFmtId="0" fontId="2" fillId="0" borderId="49" xfId="4" applyBorder="1" applyAlignment="1">
      <alignment horizontal="center" vertical="center" wrapText="1"/>
    </xf>
    <xf numFmtId="4" fontId="2" fillId="0" borderId="42" xfId="4" applyNumberFormat="1" applyBorder="1" applyAlignment="1">
      <alignment horizontal="center" vertical="center" wrapText="1"/>
    </xf>
    <xf numFmtId="4" fontId="2" fillId="0" borderId="43" xfId="4" applyNumberFormat="1" applyBorder="1" applyAlignment="1">
      <alignment horizontal="center" vertical="center" wrapText="1"/>
    </xf>
    <xf numFmtId="49" fontId="2" fillId="0" borderId="43" xfId="4" applyNumberFormat="1" applyBorder="1" applyAlignment="1">
      <alignment horizontal="center" vertical="center" wrapText="1"/>
    </xf>
    <xf numFmtId="49" fontId="2" fillId="0" borderId="43" xfId="4" applyNumberFormat="1" applyBorder="1" applyAlignment="1">
      <alignment horizontal="left" vertical="top" wrapText="1"/>
    </xf>
    <xf numFmtId="49" fontId="2" fillId="0" borderId="43" xfId="4" applyNumberFormat="1" applyBorder="1" applyAlignment="1">
      <alignment horizontal="left" vertical="center" wrapText="1"/>
    </xf>
    <xf numFmtId="0" fontId="2" fillId="0" borderId="55" xfId="4" applyBorder="1" applyAlignment="1">
      <alignment horizontal="center" vertical="center"/>
    </xf>
    <xf numFmtId="0" fontId="2" fillId="17" borderId="62" xfId="4" applyFill="1" applyBorder="1" applyAlignment="1">
      <alignment horizontal="center" vertical="center" wrapText="1"/>
    </xf>
    <xf numFmtId="0" fontId="2" fillId="17" borderId="63" xfId="4" applyFill="1" applyBorder="1" applyAlignment="1">
      <alignment horizontal="center" vertical="center" wrapText="1"/>
    </xf>
    <xf numFmtId="0" fontId="2" fillId="18" borderId="63" xfId="4" applyFill="1" applyBorder="1" applyAlignment="1">
      <alignment horizontal="center" vertical="center" wrapText="1"/>
    </xf>
    <xf numFmtId="0" fontId="2" fillId="19" borderId="63" xfId="4" applyFill="1" applyBorder="1" applyAlignment="1">
      <alignment horizontal="center" vertical="center" wrapText="1"/>
    </xf>
    <xf numFmtId="0" fontId="36" fillId="19" borderId="63" xfId="4" applyFont="1" applyFill="1" applyBorder="1" applyAlignment="1">
      <alignment horizontal="center" vertical="center" wrapText="1"/>
    </xf>
    <xf numFmtId="0" fontId="2" fillId="19" borderId="49" xfId="4" applyFill="1" applyBorder="1" applyAlignment="1">
      <alignment horizontal="center" vertical="center" wrapText="1"/>
    </xf>
    <xf numFmtId="4" fontId="28" fillId="3" borderId="3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6" borderId="0" xfId="3" applyNumberFormat="1" applyFont="1" applyFill="1" applyBorder="1" applyAlignment="1" applyProtection="1">
      <alignment horizontal="center" vertical="center"/>
    </xf>
    <xf numFmtId="0" fontId="16" fillId="0" borderId="26" xfId="3" applyNumberFormat="1" applyFont="1" applyFill="1" applyBorder="1" applyAlignment="1" applyProtection="1">
      <alignment horizontal="center"/>
    </xf>
    <xf numFmtId="0" fontId="16" fillId="0" borderId="27" xfId="3" applyNumberFormat="1" applyFont="1" applyFill="1" applyBorder="1" applyAlignment="1" applyProtection="1">
      <alignment horizontal="center"/>
    </xf>
    <xf numFmtId="0" fontId="16" fillId="0" borderId="28" xfId="3" applyNumberFormat="1" applyFont="1" applyFill="1" applyBorder="1" applyAlignment="1" applyProtection="1">
      <alignment horizontal="center"/>
    </xf>
    <xf numFmtId="0" fontId="16" fillId="0" borderId="34" xfId="3" applyNumberFormat="1" applyFont="1" applyFill="1" applyBorder="1" applyAlignment="1" applyProtection="1">
      <alignment horizontal="center" vertical="center"/>
    </xf>
    <xf numFmtId="0" fontId="16" fillId="0" borderId="36" xfId="3" applyNumberFormat="1" applyFont="1" applyFill="1" applyBorder="1" applyAlignment="1" applyProtection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7" fillId="0" borderId="22" xfId="0" applyFont="1" applyBorder="1" applyAlignment="1">
      <alignment horizontal="left" inden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5" fillId="0" borderId="61" xfId="4" applyFont="1" applyBorder="1" applyAlignment="1">
      <alignment horizontal="center" vertical="center" wrapText="1"/>
    </xf>
    <xf numFmtId="0" fontId="35" fillId="0" borderId="60" xfId="4" applyFont="1" applyBorder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32" fillId="0" borderId="55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32" fillId="0" borderId="53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center"/>
    </xf>
    <xf numFmtId="166" fontId="32" fillId="0" borderId="55" xfId="4" applyNumberFormat="1" applyFont="1" applyFill="1" applyBorder="1" applyAlignment="1">
      <alignment horizontal="center" vertical="center"/>
    </xf>
    <xf numFmtId="166" fontId="32" fillId="0" borderId="54" xfId="4" applyNumberFormat="1" applyFont="1" applyFill="1" applyBorder="1" applyAlignment="1">
      <alignment horizontal="center" vertical="center"/>
    </xf>
    <xf numFmtId="166" fontId="32" fillId="0" borderId="53" xfId="4" applyNumberFormat="1" applyFont="1" applyFill="1" applyBorder="1" applyAlignment="1">
      <alignment horizontal="center" vertical="center"/>
    </xf>
    <xf numFmtId="0" fontId="35" fillId="0" borderId="3" xfId="4" applyFont="1" applyBorder="1" applyAlignment="1">
      <alignment horizontal="center" vertical="center" wrapText="1"/>
    </xf>
    <xf numFmtId="0" fontId="35" fillId="0" borderId="4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1" fillId="0" borderId="57" xfId="4" applyFont="1" applyFill="1" applyBorder="1" applyAlignment="1">
      <alignment vertical="center"/>
    </xf>
  </cellXfs>
  <cellStyles count="5">
    <cellStyle name="Normalno" xfId="0" builtinId="0"/>
    <cellStyle name="Normalno 2" xfId="4"/>
    <cellStyle name="Obično_bilanca" xfId="3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B17" workbookViewId="0">
      <selection activeCell="A24" sqref="A24"/>
    </sheetView>
  </sheetViews>
  <sheetFormatPr defaultColWidth="9.140625" defaultRowHeight="11.25" x14ac:dyDescent="0.15"/>
  <cols>
    <col min="1" max="1" width="38.42578125" style="8" customWidth="1"/>
    <col min="2" max="2" width="16.85546875" style="8" customWidth="1"/>
    <col min="3" max="3" width="17.42578125" style="8" customWidth="1"/>
    <col min="4" max="5" width="17.140625" style="8" customWidth="1"/>
    <col min="6" max="6" width="12" style="8" customWidth="1"/>
    <col min="7" max="7" width="11.85546875" style="8" customWidth="1"/>
    <col min="8" max="16384" width="9.140625" style="8"/>
  </cols>
  <sheetData>
    <row r="1" spans="1:7" ht="47.25" customHeight="1" thickBot="1" x14ac:dyDescent="0.2">
      <c r="A1" s="247" t="s">
        <v>169</v>
      </c>
      <c r="B1" s="248"/>
      <c r="C1" s="248"/>
      <c r="D1" s="248"/>
      <c r="E1" s="248"/>
      <c r="F1" s="248"/>
      <c r="G1" s="249"/>
    </row>
    <row r="2" spans="1:7" ht="18" x14ac:dyDescent="0.15">
      <c r="A2" s="67"/>
      <c r="B2" s="67"/>
      <c r="C2" s="67" t="s">
        <v>143</v>
      </c>
      <c r="D2" s="67"/>
      <c r="E2" s="67"/>
      <c r="F2" s="67"/>
      <c r="G2" s="67"/>
    </row>
    <row r="3" spans="1:7" s="68" customFormat="1" ht="20.25" x14ac:dyDescent="0.25">
      <c r="A3" s="250" t="s">
        <v>144</v>
      </c>
      <c r="B3" s="250"/>
      <c r="C3" s="250"/>
      <c r="D3" s="250"/>
      <c r="E3" s="250"/>
      <c r="F3" s="250"/>
      <c r="G3" s="250"/>
    </row>
    <row r="4" spans="1:7" ht="18.75" hidden="1" x14ac:dyDescent="0.15">
      <c r="A4" s="69"/>
      <c r="B4" s="69"/>
      <c r="C4" s="69"/>
      <c r="D4" s="69"/>
      <c r="E4" s="69"/>
      <c r="F4" s="69"/>
      <c r="G4" s="69"/>
    </row>
    <row r="5" spans="1:7" ht="18.75" x14ac:dyDescent="0.3">
      <c r="A5" s="251" t="s">
        <v>7</v>
      </c>
      <c r="B5" s="252"/>
      <c r="C5" s="252"/>
      <c r="D5" s="252"/>
      <c r="E5" s="252"/>
      <c r="F5" s="252"/>
      <c r="G5" s="253"/>
    </row>
    <row r="6" spans="1:7" s="1" customFormat="1" ht="45" x14ac:dyDescent="0.15">
      <c r="A6" s="70" t="s">
        <v>0</v>
      </c>
      <c r="B6" s="71" t="s">
        <v>170</v>
      </c>
      <c r="C6" s="71" t="s">
        <v>145</v>
      </c>
      <c r="D6" s="71" t="s">
        <v>146</v>
      </c>
      <c r="E6" s="71" t="s">
        <v>171</v>
      </c>
      <c r="F6" s="71" t="s">
        <v>147</v>
      </c>
      <c r="G6" s="71" t="s">
        <v>148</v>
      </c>
    </row>
    <row r="7" spans="1:7" s="7" customFormat="1" ht="12.75" x14ac:dyDescent="0.2">
      <c r="A7" s="72" t="s">
        <v>7</v>
      </c>
      <c r="B7" s="73"/>
      <c r="C7" s="73"/>
      <c r="D7" s="73"/>
      <c r="E7" s="73"/>
      <c r="F7" s="73"/>
      <c r="G7" s="74"/>
    </row>
    <row r="8" spans="1:7" s="7" customFormat="1" ht="14.25" x14ac:dyDescent="0.2">
      <c r="A8" s="75" t="s">
        <v>149</v>
      </c>
      <c r="B8" s="76">
        <v>1325445.54</v>
      </c>
      <c r="C8" s="76">
        <v>1282839.1499999999</v>
      </c>
      <c r="D8" s="76">
        <v>1282839.1499999999</v>
      </c>
      <c r="E8" s="76">
        <v>1517293.75</v>
      </c>
      <c r="F8" s="151">
        <f t="shared" ref="F8:F9" si="0">E8/B8*100</f>
        <v>114.47424312884253</v>
      </c>
      <c r="G8" s="151">
        <f t="shared" ref="G8:G9" si="1">E8/D8*100</f>
        <v>118.27622738205332</v>
      </c>
    </row>
    <row r="9" spans="1:7" s="7" customFormat="1" ht="14.25" x14ac:dyDescent="0.2">
      <c r="A9" s="75" t="s">
        <v>150</v>
      </c>
      <c r="B9" s="76">
        <v>93.05</v>
      </c>
      <c r="C9" s="76">
        <v>45.38</v>
      </c>
      <c r="D9" s="76">
        <v>45.38</v>
      </c>
      <c r="E9" s="76">
        <v>70.13</v>
      </c>
      <c r="F9" s="151">
        <f t="shared" si="0"/>
        <v>75.368081676517988</v>
      </c>
      <c r="G9" s="151">
        <f t="shared" si="1"/>
        <v>154.53944468929041</v>
      </c>
    </row>
    <row r="10" spans="1:7" s="7" customFormat="1" ht="14.25" x14ac:dyDescent="0.2">
      <c r="A10" s="77" t="s">
        <v>151</v>
      </c>
      <c r="B10" s="78">
        <f t="shared" ref="B10:D10" si="2">SUM(B8:B9)</f>
        <v>1325538.5900000001</v>
      </c>
      <c r="C10" s="78">
        <f t="shared" si="2"/>
        <v>1282884.5299999998</v>
      </c>
      <c r="D10" s="78">
        <f t="shared" si="2"/>
        <v>1282884.5299999998</v>
      </c>
      <c r="E10" s="78">
        <f>SUM(E8:E9)</f>
        <v>1517363.88</v>
      </c>
      <c r="F10" s="78">
        <f>E10/B10*100</f>
        <v>114.47149795918048</v>
      </c>
      <c r="G10" s="78">
        <f>E10/D10*100</f>
        <v>118.27751013569399</v>
      </c>
    </row>
    <row r="11" spans="1:7" s="7" customFormat="1" ht="14.25" x14ac:dyDescent="0.2">
      <c r="A11" s="75" t="s">
        <v>152</v>
      </c>
      <c r="B11" s="76">
        <v>1261566.9099999999</v>
      </c>
      <c r="C11" s="76">
        <v>1334058.6299999999</v>
      </c>
      <c r="D11" s="76">
        <v>1334058.6299999999</v>
      </c>
      <c r="E11" s="76">
        <v>1560332.15</v>
      </c>
      <c r="F11" s="151">
        <f t="shared" ref="F11:F14" si="3">E11/B11*100</f>
        <v>123.68207644254082</v>
      </c>
      <c r="G11" s="151">
        <f t="shared" ref="G11:G14" si="4">E11/D11*100</f>
        <v>116.96128752602127</v>
      </c>
    </row>
    <row r="12" spans="1:7" s="7" customFormat="1" ht="14.25" x14ac:dyDescent="0.2">
      <c r="A12" s="75" t="s">
        <v>153</v>
      </c>
      <c r="B12" s="76">
        <v>8456.23</v>
      </c>
      <c r="C12" s="76">
        <v>7143.74</v>
      </c>
      <c r="D12" s="76">
        <v>7143.74</v>
      </c>
      <c r="E12" s="76">
        <v>6772.43</v>
      </c>
      <c r="F12" s="151">
        <f t="shared" si="3"/>
        <v>80.088053423334046</v>
      </c>
      <c r="G12" s="151">
        <f t="shared" si="4"/>
        <v>94.802302435418994</v>
      </c>
    </row>
    <row r="13" spans="1:7" s="7" customFormat="1" ht="14.25" x14ac:dyDescent="0.2">
      <c r="A13" s="77" t="s">
        <v>154</v>
      </c>
      <c r="B13" s="78">
        <f>SUM(B11:B12)</f>
        <v>1270023.1399999999</v>
      </c>
      <c r="C13" s="78">
        <f t="shared" ref="C13:E13" si="5">SUM(C11:C12)</f>
        <v>1341202.3699999999</v>
      </c>
      <c r="D13" s="78">
        <f t="shared" si="5"/>
        <v>1341202.3699999999</v>
      </c>
      <c r="E13" s="78">
        <f t="shared" si="5"/>
        <v>1567104.5799999998</v>
      </c>
      <c r="F13" s="78">
        <f t="shared" si="3"/>
        <v>123.3918131601917</v>
      </c>
      <c r="G13" s="78">
        <f t="shared" si="4"/>
        <v>116.84326057371939</v>
      </c>
    </row>
    <row r="14" spans="1:7" s="81" customFormat="1" ht="14.25" x14ac:dyDescent="0.2">
      <c r="A14" s="79" t="s">
        <v>155</v>
      </c>
      <c r="B14" s="80">
        <f>B10-B13</f>
        <v>55515.450000000186</v>
      </c>
      <c r="C14" s="80">
        <f t="shared" ref="C14:E14" si="6">C10-C13</f>
        <v>-58317.840000000084</v>
      </c>
      <c r="D14" s="80">
        <f t="shared" si="6"/>
        <v>-58317.840000000084</v>
      </c>
      <c r="E14" s="80">
        <f t="shared" si="6"/>
        <v>-49740.699999999953</v>
      </c>
      <c r="F14" s="152">
        <f t="shared" si="3"/>
        <v>-89.597940753429512</v>
      </c>
      <c r="G14" s="153">
        <f t="shared" si="4"/>
        <v>85.292425096676908</v>
      </c>
    </row>
    <row r="15" spans="1:7" s="81" customFormat="1" ht="14.25" x14ac:dyDescent="0.2">
      <c r="A15" s="82"/>
      <c r="B15" s="83"/>
      <c r="C15" s="83"/>
      <c r="D15" s="83"/>
      <c r="E15" s="83"/>
      <c r="F15" s="83"/>
      <c r="G15" s="84"/>
    </row>
    <row r="17" spans="1:7" s="85" customFormat="1" x14ac:dyDescent="0.15"/>
    <row r="18" spans="1:7" s="85" customFormat="1" ht="18.75" x14ac:dyDescent="0.15">
      <c r="A18" s="254" t="s">
        <v>156</v>
      </c>
      <c r="B18" s="254"/>
      <c r="C18" s="254"/>
      <c r="D18" s="254"/>
      <c r="E18" s="254"/>
      <c r="F18" s="254"/>
      <c r="G18" s="254"/>
    </row>
    <row r="19" spans="1:7" s="85" customFormat="1" ht="45" x14ac:dyDescent="0.15">
      <c r="A19" s="70" t="s">
        <v>0</v>
      </c>
      <c r="B19" s="71" t="s">
        <v>172</v>
      </c>
      <c r="C19" s="71" t="s">
        <v>145</v>
      </c>
      <c r="D19" s="71" t="s">
        <v>146</v>
      </c>
      <c r="E19" s="71" t="s">
        <v>173</v>
      </c>
      <c r="F19" s="71" t="s">
        <v>147</v>
      </c>
      <c r="G19" s="71" t="s">
        <v>148</v>
      </c>
    </row>
    <row r="20" spans="1:7" s="85" customFormat="1" ht="12.75" x14ac:dyDescent="0.15">
      <c r="A20" s="86" t="s">
        <v>157</v>
      </c>
      <c r="B20" s="87"/>
      <c r="C20" s="87"/>
      <c r="D20" s="87"/>
      <c r="E20" s="87"/>
      <c r="F20" s="87"/>
      <c r="G20" s="87"/>
    </row>
    <row r="21" spans="1:7" s="85" customFormat="1" ht="14.25" x14ac:dyDescent="0.2">
      <c r="A21" s="88" t="s">
        <v>158</v>
      </c>
      <c r="B21" s="89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</row>
    <row r="22" spans="1:7" s="93" customFormat="1" ht="14.25" x14ac:dyDescent="0.2">
      <c r="A22" s="91" t="s">
        <v>159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</row>
    <row r="23" spans="1:7" s="93" customFormat="1" ht="14.25" x14ac:dyDescent="0.2">
      <c r="A23" s="94" t="s">
        <v>160</v>
      </c>
      <c r="B23" s="95">
        <v>0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</row>
    <row r="24" spans="1:7" s="93" customFormat="1" ht="14.25" x14ac:dyDescent="0.2">
      <c r="A24" s="96"/>
      <c r="B24" s="97"/>
      <c r="C24" s="97"/>
      <c r="D24" s="97"/>
      <c r="E24" s="97"/>
      <c r="F24" s="97"/>
      <c r="G24" s="97"/>
    </row>
    <row r="25" spans="1:7" s="93" customFormat="1" ht="14.25" hidden="1" x14ac:dyDescent="0.2">
      <c r="A25" s="96"/>
      <c r="B25" s="97"/>
      <c r="C25" s="97"/>
      <c r="D25" s="97"/>
      <c r="E25" s="97"/>
      <c r="F25" s="97"/>
      <c r="G25" s="97"/>
    </row>
    <row r="26" spans="1:7" s="85" customFormat="1" ht="18.75" x14ac:dyDescent="0.3">
      <c r="A26" s="255" t="s">
        <v>161</v>
      </c>
      <c r="B26" s="255"/>
      <c r="C26" s="255"/>
      <c r="D26" s="255"/>
      <c r="E26" s="255"/>
      <c r="F26" s="255"/>
      <c r="G26" s="255"/>
    </row>
    <row r="27" spans="1:7" s="98" customFormat="1" ht="45" x14ac:dyDescent="0.25">
      <c r="A27" s="70"/>
      <c r="B27" s="71" t="s">
        <v>172</v>
      </c>
      <c r="C27" s="71" t="s">
        <v>145</v>
      </c>
      <c r="D27" s="71" t="s">
        <v>146</v>
      </c>
      <c r="E27" s="71" t="s">
        <v>171</v>
      </c>
      <c r="F27" s="71" t="s">
        <v>147</v>
      </c>
      <c r="G27" s="71" t="s">
        <v>148</v>
      </c>
    </row>
    <row r="28" spans="1:7" s="98" customFormat="1" ht="18" x14ac:dyDescent="0.25">
      <c r="A28" s="99" t="s">
        <v>162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</row>
    <row r="29" spans="1:7" s="103" customFormat="1" ht="29.25" x14ac:dyDescent="0.25">
      <c r="A29" s="101" t="s">
        <v>163</v>
      </c>
      <c r="B29" s="102">
        <v>2802.39</v>
      </c>
      <c r="C29" s="102">
        <v>58317.84</v>
      </c>
      <c r="D29" s="102">
        <v>58317.84</v>
      </c>
      <c r="E29" s="102">
        <v>58477.120000000003</v>
      </c>
      <c r="F29" s="102">
        <v>0</v>
      </c>
      <c r="G29" s="102">
        <v>0</v>
      </c>
    </row>
    <row r="30" spans="1:7" s="104" customFormat="1" ht="14.25" x14ac:dyDescent="0.2">
      <c r="A30" s="101" t="s">
        <v>164</v>
      </c>
      <c r="B30" s="102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</row>
    <row r="31" spans="1:7" s="105" customFormat="1" ht="18.75" x14ac:dyDescent="0.3">
      <c r="A31" s="246" t="s">
        <v>165</v>
      </c>
      <c r="B31" s="246"/>
      <c r="C31" s="246"/>
      <c r="D31" s="246"/>
      <c r="E31" s="246"/>
      <c r="F31" s="246"/>
      <c r="G31" s="246"/>
    </row>
    <row r="32" spans="1:7" hidden="1" x14ac:dyDescent="0.15"/>
    <row r="34" spans="1:7" ht="33.75" x14ac:dyDescent="0.15">
      <c r="A34" s="70" t="s">
        <v>0</v>
      </c>
      <c r="B34" s="70" t="s">
        <v>174</v>
      </c>
      <c r="C34" s="71"/>
      <c r="D34" s="71"/>
      <c r="E34" s="70" t="s">
        <v>175</v>
      </c>
      <c r="F34" s="71" t="s">
        <v>147</v>
      </c>
      <c r="G34" s="71"/>
    </row>
    <row r="35" spans="1:7" s="85" customFormat="1" hidden="1" x14ac:dyDescent="0.15">
      <c r="A35" s="106"/>
      <c r="B35" s="106"/>
      <c r="C35" s="106"/>
      <c r="D35" s="106"/>
      <c r="E35" s="106"/>
      <c r="F35" s="106"/>
      <c r="G35" s="106"/>
    </row>
    <row r="36" spans="1:7" s="98" customFormat="1" ht="30" x14ac:dyDescent="0.25">
      <c r="A36" s="107" t="s">
        <v>166</v>
      </c>
      <c r="B36" s="108">
        <v>0</v>
      </c>
      <c r="C36" s="108"/>
      <c r="D36" s="108"/>
      <c r="E36" s="108">
        <v>0</v>
      </c>
      <c r="F36" s="108">
        <v>0</v>
      </c>
      <c r="G36" s="108"/>
    </row>
    <row r="37" spans="1:7" s="103" customFormat="1" ht="15.75" x14ac:dyDescent="0.25">
      <c r="A37" s="109" t="s">
        <v>167</v>
      </c>
      <c r="B37" s="110">
        <v>58317.84</v>
      </c>
      <c r="C37" s="110"/>
      <c r="D37" s="110"/>
      <c r="E37" s="110">
        <f>E14+E29</f>
        <v>8736.4200000000492</v>
      </c>
      <c r="F37" s="110">
        <v>0</v>
      </c>
      <c r="G37" s="110"/>
    </row>
    <row r="38" spans="1:7" s="104" customFormat="1" ht="14.25" x14ac:dyDescent="0.2">
      <c r="A38" s="101" t="s">
        <v>168</v>
      </c>
      <c r="B38" s="110">
        <v>0</v>
      </c>
      <c r="C38" s="110"/>
      <c r="D38" s="110"/>
      <c r="E38" s="102">
        <v>0</v>
      </c>
      <c r="F38" s="102">
        <v>0</v>
      </c>
      <c r="G38" s="110"/>
    </row>
    <row r="40" spans="1:7" ht="12.75" x14ac:dyDescent="0.2">
      <c r="A40" s="111"/>
    </row>
    <row r="41" spans="1:7" ht="12" x14ac:dyDescent="0.2">
      <c r="E41" s="112"/>
    </row>
    <row r="43" spans="1:7" ht="12.75" x14ac:dyDescent="0.2">
      <c r="E43" s="113"/>
    </row>
  </sheetData>
  <mergeCells count="6">
    <mergeCell ref="A31:G31"/>
    <mergeCell ref="A1:G1"/>
    <mergeCell ref="A3:G3"/>
    <mergeCell ref="A5:G5"/>
    <mergeCell ref="A18:G18"/>
    <mergeCell ref="A26:G26"/>
  </mergeCells>
  <pageMargins left="0.7" right="0.7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workbookViewId="0">
      <selection activeCell="C89" sqref="C88:D93"/>
    </sheetView>
  </sheetViews>
  <sheetFormatPr defaultRowHeight="11.25" x14ac:dyDescent="0.15"/>
  <cols>
    <col min="1" max="1" width="43.42578125" style="8" customWidth="1"/>
    <col min="2" max="2" width="14.140625" style="8" customWidth="1"/>
    <col min="3" max="3" width="15.140625" style="8" customWidth="1"/>
    <col min="4" max="4" width="15.28515625" style="8" customWidth="1"/>
    <col min="5" max="5" width="14" style="8" customWidth="1"/>
    <col min="6" max="7" width="10.5703125" style="8" customWidth="1"/>
    <col min="8" max="16384" width="9.140625" style="8"/>
  </cols>
  <sheetData>
    <row r="1" spans="1:7" ht="54.75" customHeight="1" thickBot="1" x14ac:dyDescent="0.2">
      <c r="A1" s="256" t="s">
        <v>138</v>
      </c>
      <c r="B1" s="257"/>
      <c r="C1" s="257"/>
      <c r="D1" s="257"/>
      <c r="E1" s="257"/>
      <c r="F1" s="257"/>
      <c r="G1" s="258"/>
    </row>
    <row r="2" spans="1:7" s="1" customFormat="1" ht="54.75" customHeight="1" thickBot="1" x14ac:dyDescent="0.2">
      <c r="A2" s="23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4" t="s">
        <v>6</v>
      </c>
    </row>
    <row r="3" spans="1:7" s="3" customFormat="1" ht="20.25" customHeight="1" x14ac:dyDescent="0.2">
      <c r="A3" s="123" t="s">
        <v>7</v>
      </c>
      <c r="B3" s="2"/>
      <c r="C3" s="2"/>
      <c r="D3" s="2"/>
      <c r="E3" s="2"/>
      <c r="F3" s="2"/>
      <c r="G3" s="60"/>
    </row>
    <row r="4" spans="1:7" s="7" customFormat="1" ht="20.25" customHeight="1" x14ac:dyDescent="0.15">
      <c r="A4" s="142" t="s">
        <v>8</v>
      </c>
      <c r="B4" s="114">
        <v>1325445.54</v>
      </c>
      <c r="C4" s="114">
        <v>1282839.1499999999</v>
      </c>
      <c r="D4" s="114">
        <v>1282839.1499999999</v>
      </c>
      <c r="E4" s="114">
        <v>1517293.75</v>
      </c>
      <c r="F4" s="115">
        <v>114.47</v>
      </c>
      <c r="G4" s="116">
        <v>118.28</v>
      </c>
    </row>
    <row r="5" spans="1:7" s="7" customFormat="1" ht="26.25" customHeight="1" x14ac:dyDescent="0.15">
      <c r="A5" s="143" t="s">
        <v>9</v>
      </c>
      <c r="B5" s="147">
        <v>1201775.45</v>
      </c>
      <c r="C5" s="147">
        <v>1184314.01</v>
      </c>
      <c r="D5" s="147">
        <v>1184314.01</v>
      </c>
      <c r="E5" s="147">
        <v>1413585.9</v>
      </c>
      <c r="F5" s="148">
        <v>117.62</v>
      </c>
      <c r="G5" s="116">
        <v>119.36</v>
      </c>
    </row>
    <row r="6" spans="1:7" s="7" customFormat="1" ht="26.25" customHeight="1" x14ac:dyDescent="0.15">
      <c r="A6" s="144" t="s">
        <v>10</v>
      </c>
      <c r="B6" s="147">
        <v>1140913.05</v>
      </c>
      <c r="C6" s="147"/>
      <c r="D6" s="147"/>
      <c r="E6" s="147">
        <v>1400977.3</v>
      </c>
      <c r="F6" s="148">
        <v>122.79</v>
      </c>
      <c r="G6" s="116">
        <v>119.83</v>
      </c>
    </row>
    <row r="7" spans="1:7" s="7" customFormat="1" ht="26.25" customHeight="1" x14ac:dyDescent="0.15">
      <c r="A7" s="145" t="s">
        <v>11</v>
      </c>
      <c r="B7" s="147">
        <v>1140019.01</v>
      </c>
      <c r="C7" s="147"/>
      <c r="D7" s="147"/>
      <c r="E7" s="147">
        <v>1400110.85</v>
      </c>
      <c r="F7" s="148">
        <v>122.81</v>
      </c>
      <c r="G7" s="116">
        <v>119.77</v>
      </c>
    </row>
    <row r="8" spans="1:7" s="7" customFormat="1" ht="26.25" customHeight="1" x14ac:dyDescent="0.15">
      <c r="A8" s="145" t="s">
        <v>12</v>
      </c>
      <c r="B8" s="148">
        <v>894.04</v>
      </c>
      <c r="C8" s="148"/>
      <c r="D8" s="148"/>
      <c r="E8" s="148">
        <v>866.45</v>
      </c>
      <c r="F8" s="148">
        <v>96.91</v>
      </c>
      <c r="G8" s="116">
        <v>652.84</v>
      </c>
    </row>
    <row r="9" spans="1:7" s="7" customFormat="1" ht="22.5" customHeight="1" x14ac:dyDescent="0.15">
      <c r="A9" s="144" t="s">
        <v>13</v>
      </c>
      <c r="B9" s="147">
        <v>60862.400000000001</v>
      </c>
      <c r="C9" s="147"/>
      <c r="D9" s="147"/>
      <c r="E9" s="147">
        <v>12608.6</v>
      </c>
      <c r="F9" s="148">
        <v>20.72</v>
      </c>
      <c r="G9" s="116">
        <v>82.87</v>
      </c>
    </row>
    <row r="10" spans="1:7" s="7" customFormat="1" ht="22.5" customHeight="1" x14ac:dyDescent="0.15">
      <c r="A10" s="145" t="s">
        <v>14</v>
      </c>
      <c r="B10" s="147">
        <v>60862.400000000001</v>
      </c>
      <c r="C10" s="147"/>
      <c r="D10" s="147"/>
      <c r="E10" s="147">
        <v>12608.6</v>
      </c>
      <c r="F10" s="148">
        <v>20.72</v>
      </c>
      <c r="G10" s="116">
        <v>82.87</v>
      </c>
    </row>
    <row r="11" spans="1:7" s="7" customFormat="1" ht="22.5" customHeight="1" x14ac:dyDescent="0.15">
      <c r="A11" s="143" t="s">
        <v>15</v>
      </c>
      <c r="B11" s="148">
        <v>14.07</v>
      </c>
      <c r="C11" s="148">
        <v>2</v>
      </c>
      <c r="D11" s="148">
        <v>2</v>
      </c>
      <c r="E11" s="148">
        <v>6.02</v>
      </c>
      <c r="F11" s="148">
        <v>42.79</v>
      </c>
      <c r="G11" s="116">
        <v>301</v>
      </c>
    </row>
    <row r="12" spans="1:7" s="7" customFormat="1" ht="22.5" customHeight="1" x14ac:dyDescent="0.15">
      <c r="A12" s="144" t="s">
        <v>16</v>
      </c>
      <c r="B12" s="148">
        <v>14.07</v>
      </c>
      <c r="C12" s="148"/>
      <c r="D12" s="148"/>
      <c r="E12" s="148">
        <v>6.02</v>
      </c>
      <c r="F12" s="148">
        <v>42.79</v>
      </c>
      <c r="G12" s="116">
        <v>301</v>
      </c>
    </row>
    <row r="13" spans="1:7" s="7" customFormat="1" ht="22.5" customHeight="1" x14ac:dyDescent="0.15">
      <c r="A13" s="145" t="s">
        <v>17</v>
      </c>
      <c r="B13" s="148">
        <v>14.07</v>
      </c>
      <c r="C13" s="148"/>
      <c r="D13" s="148"/>
      <c r="E13" s="148">
        <v>6.02</v>
      </c>
      <c r="F13" s="148">
        <v>42.79</v>
      </c>
      <c r="G13" s="116">
        <v>301</v>
      </c>
    </row>
    <row r="14" spans="1:7" s="7" customFormat="1" ht="22.5" customHeight="1" x14ac:dyDescent="0.15">
      <c r="A14" s="143" t="s">
        <v>18</v>
      </c>
      <c r="B14" s="148">
        <v>567.79999999999995</v>
      </c>
      <c r="C14" s="147">
        <v>1545.45</v>
      </c>
      <c r="D14" s="147">
        <v>1545.45</v>
      </c>
      <c r="E14" s="147">
        <v>1312</v>
      </c>
      <c r="F14" s="148">
        <v>231.07</v>
      </c>
      <c r="G14" s="116">
        <v>84.89</v>
      </c>
    </row>
    <row r="15" spans="1:7" s="7" customFormat="1" ht="22.5" customHeight="1" x14ac:dyDescent="0.15">
      <c r="A15" s="144" t="s">
        <v>19</v>
      </c>
      <c r="B15" s="148">
        <v>567.79999999999995</v>
      </c>
      <c r="C15" s="147"/>
      <c r="D15" s="147"/>
      <c r="E15" s="147">
        <v>1312</v>
      </c>
      <c r="F15" s="148">
        <v>231.07</v>
      </c>
      <c r="G15" s="116">
        <v>84.89</v>
      </c>
    </row>
    <row r="16" spans="1:7" s="7" customFormat="1" ht="22.5" customHeight="1" x14ac:dyDescent="0.15">
      <c r="A16" s="145" t="s">
        <v>20</v>
      </c>
      <c r="B16" s="148">
        <v>567.79999999999995</v>
      </c>
      <c r="C16" s="147"/>
      <c r="D16" s="147"/>
      <c r="E16" s="147">
        <v>1312</v>
      </c>
      <c r="F16" s="148">
        <v>231.07</v>
      </c>
      <c r="G16" s="116">
        <v>84.89</v>
      </c>
    </row>
    <row r="17" spans="1:7" s="7" customFormat="1" ht="26.25" customHeight="1" x14ac:dyDescent="0.15">
      <c r="A17" s="143" t="s">
        <v>21</v>
      </c>
      <c r="B17" s="147">
        <v>3530.69</v>
      </c>
      <c r="C17" s="147">
        <v>6060</v>
      </c>
      <c r="D17" s="147">
        <v>6060</v>
      </c>
      <c r="E17" s="147">
        <v>8036.38</v>
      </c>
      <c r="F17" s="148">
        <v>227.61</v>
      </c>
      <c r="G17" s="116">
        <v>132.61000000000001</v>
      </c>
    </row>
    <row r="18" spans="1:7" s="7" customFormat="1" ht="26.25" customHeight="1" x14ac:dyDescent="0.15">
      <c r="A18" s="144" t="s">
        <v>22</v>
      </c>
      <c r="B18" s="147">
        <v>3530.69</v>
      </c>
      <c r="C18" s="147"/>
      <c r="D18" s="147"/>
      <c r="E18" s="147">
        <v>6741.38</v>
      </c>
      <c r="F18" s="148">
        <v>190.94</v>
      </c>
      <c r="G18" s="116">
        <v>114.07</v>
      </c>
    </row>
    <row r="19" spans="1:7" s="7" customFormat="1" ht="22.5" customHeight="1" x14ac:dyDescent="0.15">
      <c r="A19" s="145" t="s">
        <v>23</v>
      </c>
      <c r="B19" s="148">
        <v>200</v>
      </c>
      <c r="C19" s="148"/>
      <c r="D19" s="148"/>
      <c r="E19" s="148">
        <v>240.5</v>
      </c>
      <c r="F19" s="148">
        <v>120.25</v>
      </c>
      <c r="G19" s="116">
        <v>120.25</v>
      </c>
    </row>
    <row r="20" spans="1:7" s="7" customFormat="1" ht="22.5" customHeight="1" x14ac:dyDescent="0.15">
      <c r="A20" s="145" t="s">
        <v>24</v>
      </c>
      <c r="B20" s="147">
        <v>3330.69</v>
      </c>
      <c r="C20" s="147"/>
      <c r="D20" s="147"/>
      <c r="E20" s="147">
        <v>6500.88</v>
      </c>
      <c r="F20" s="148">
        <v>195.18</v>
      </c>
      <c r="G20" s="116">
        <v>113.85</v>
      </c>
    </row>
    <row r="21" spans="1:7" s="7" customFormat="1" ht="26.25" customHeight="1" x14ac:dyDescent="0.15">
      <c r="A21" s="144" t="s">
        <v>25</v>
      </c>
      <c r="B21" s="148"/>
      <c r="C21" s="148"/>
      <c r="D21" s="148"/>
      <c r="E21" s="147">
        <v>1295</v>
      </c>
      <c r="F21" s="148"/>
      <c r="G21" s="116">
        <v>863.33</v>
      </c>
    </row>
    <row r="22" spans="1:7" s="7" customFormat="1" ht="22.5" customHeight="1" x14ac:dyDescent="0.15">
      <c r="A22" s="145" t="s">
        <v>26</v>
      </c>
      <c r="B22" s="148"/>
      <c r="C22" s="148"/>
      <c r="D22" s="148"/>
      <c r="E22" s="148">
        <v>150</v>
      </c>
      <c r="F22" s="148"/>
      <c r="G22" s="116">
        <v>100</v>
      </c>
    </row>
    <row r="23" spans="1:7" s="7" customFormat="1" ht="22.5" customHeight="1" x14ac:dyDescent="0.15">
      <c r="A23" s="145" t="s">
        <v>27</v>
      </c>
      <c r="B23" s="148"/>
      <c r="C23" s="148"/>
      <c r="D23" s="148"/>
      <c r="E23" s="147">
        <v>1145</v>
      </c>
      <c r="F23" s="148"/>
      <c r="G23" s="116"/>
    </row>
    <row r="24" spans="1:7" s="7" customFormat="1" ht="26.25" customHeight="1" x14ac:dyDescent="0.15">
      <c r="A24" s="143" t="s">
        <v>28</v>
      </c>
      <c r="B24" s="147">
        <v>115858.18</v>
      </c>
      <c r="C24" s="147">
        <v>88661.4</v>
      </c>
      <c r="D24" s="147">
        <v>88661.4</v>
      </c>
      <c r="E24" s="147">
        <v>88243.45</v>
      </c>
      <c r="F24" s="148">
        <v>76.17</v>
      </c>
      <c r="G24" s="116">
        <v>99.53</v>
      </c>
    </row>
    <row r="25" spans="1:7" s="7" customFormat="1" ht="22.5" customHeight="1" x14ac:dyDescent="0.15">
      <c r="A25" s="144" t="s">
        <v>29</v>
      </c>
      <c r="B25" s="147">
        <v>115858.18</v>
      </c>
      <c r="C25" s="147"/>
      <c r="D25" s="147"/>
      <c r="E25" s="147">
        <v>88243.45</v>
      </c>
      <c r="F25" s="148">
        <v>76.17</v>
      </c>
      <c r="G25" s="116">
        <v>99.53</v>
      </c>
    </row>
    <row r="26" spans="1:7" s="7" customFormat="1" ht="26.25" customHeight="1" x14ac:dyDescent="0.15">
      <c r="A26" s="145" t="s">
        <v>30</v>
      </c>
      <c r="B26" s="147">
        <v>108571.18</v>
      </c>
      <c r="C26" s="147"/>
      <c r="D26" s="147"/>
      <c r="E26" s="147">
        <v>88243.45</v>
      </c>
      <c r="F26" s="148">
        <v>81.28</v>
      </c>
      <c r="G26" s="116">
        <v>99.53</v>
      </c>
    </row>
    <row r="27" spans="1:7" s="7" customFormat="1" ht="26.25" customHeight="1" x14ac:dyDescent="0.15">
      <c r="A27" s="145" t="s">
        <v>31</v>
      </c>
      <c r="B27" s="147">
        <v>7287</v>
      </c>
      <c r="C27" s="148"/>
      <c r="D27" s="148"/>
      <c r="E27" s="148"/>
      <c r="F27" s="148"/>
      <c r="G27" s="116"/>
    </row>
    <row r="28" spans="1:7" s="7" customFormat="1" ht="22.5" customHeight="1" x14ac:dyDescent="0.15">
      <c r="A28" s="143" t="s">
        <v>32</v>
      </c>
      <c r="B28" s="147">
        <v>3699.35</v>
      </c>
      <c r="C28" s="147">
        <v>2256.29</v>
      </c>
      <c r="D28" s="147">
        <v>2256.29</v>
      </c>
      <c r="E28" s="147">
        <v>6110</v>
      </c>
      <c r="F28" s="148">
        <v>165.16</v>
      </c>
      <c r="G28" s="116">
        <v>270.8</v>
      </c>
    </row>
    <row r="29" spans="1:7" s="7" customFormat="1" ht="22.5" customHeight="1" x14ac:dyDescent="0.15">
      <c r="A29" s="144" t="s">
        <v>33</v>
      </c>
      <c r="B29" s="147">
        <v>3699.35</v>
      </c>
      <c r="C29" s="147"/>
      <c r="D29" s="147"/>
      <c r="E29" s="147">
        <v>6110</v>
      </c>
      <c r="F29" s="148">
        <v>165.16</v>
      </c>
      <c r="G29" s="116">
        <v>270.8</v>
      </c>
    </row>
    <row r="30" spans="1:7" s="7" customFormat="1" ht="22.5" customHeight="1" x14ac:dyDescent="0.15">
      <c r="A30" s="145" t="s">
        <v>34</v>
      </c>
      <c r="B30" s="147">
        <v>3699.35</v>
      </c>
      <c r="C30" s="147"/>
      <c r="D30" s="147"/>
      <c r="E30" s="147">
        <v>6110</v>
      </c>
      <c r="F30" s="148">
        <v>165.16</v>
      </c>
      <c r="G30" s="116">
        <v>270.8</v>
      </c>
    </row>
    <row r="31" spans="1:7" s="7" customFormat="1" ht="22.5" customHeight="1" x14ac:dyDescent="0.15">
      <c r="A31" s="142" t="s">
        <v>35</v>
      </c>
      <c r="B31" s="115">
        <v>93.05</v>
      </c>
      <c r="C31" s="115">
        <v>45.38</v>
      </c>
      <c r="D31" s="115">
        <v>45.38</v>
      </c>
      <c r="E31" s="115">
        <v>70.13</v>
      </c>
      <c r="F31" s="115">
        <v>75.37</v>
      </c>
      <c r="G31" s="116">
        <v>154.54</v>
      </c>
    </row>
    <row r="32" spans="1:7" s="7" customFormat="1" ht="22.5" customHeight="1" x14ac:dyDescent="0.15">
      <c r="A32" s="143" t="s">
        <v>36</v>
      </c>
      <c r="B32" s="148">
        <v>93.05</v>
      </c>
      <c r="C32" s="148">
        <v>45.38</v>
      </c>
      <c r="D32" s="148">
        <v>45.38</v>
      </c>
      <c r="E32" s="148">
        <v>70.13</v>
      </c>
      <c r="F32" s="148">
        <v>75.37</v>
      </c>
      <c r="G32" s="116">
        <v>154.54</v>
      </c>
    </row>
    <row r="33" spans="1:7" s="7" customFormat="1" ht="22.5" customHeight="1" x14ac:dyDescent="0.15">
      <c r="A33" s="144" t="s">
        <v>37</v>
      </c>
      <c r="B33" s="148">
        <v>93.05</v>
      </c>
      <c r="C33" s="148"/>
      <c r="D33" s="148"/>
      <c r="E33" s="148">
        <v>70.13</v>
      </c>
      <c r="F33" s="148">
        <v>75.37</v>
      </c>
      <c r="G33" s="116">
        <v>154.54</v>
      </c>
    </row>
    <row r="34" spans="1:7" s="7" customFormat="1" ht="22.5" customHeight="1" x14ac:dyDescent="0.15">
      <c r="A34" s="145" t="s">
        <v>38</v>
      </c>
      <c r="B34" s="148">
        <v>93.05</v>
      </c>
      <c r="C34" s="148"/>
      <c r="D34" s="148"/>
      <c r="E34" s="148">
        <v>70.13</v>
      </c>
      <c r="F34" s="148">
        <v>75.37</v>
      </c>
      <c r="G34" s="116">
        <v>154.54</v>
      </c>
    </row>
    <row r="35" spans="1:7" s="3" customFormat="1" ht="22.5" customHeight="1" x14ac:dyDescent="0.15">
      <c r="A35" s="123" t="s">
        <v>39</v>
      </c>
      <c r="B35" s="117">
        <v>1325538.5900000001</v>
      </c>
      <c r="C35" s="117">
        <v>1282884.53</v>
      </c>
      <c r="D35" s="117">
        <v>1282884.53</v>
      </c>
      <c r="E35" s="117">
        <v>1517363.88</v>
      </c>
      <c r="F35" s="118">
        <v>114.47</v>
      </c>
      <c r="G35" s="119">
        <v>118.28</v>
      </c>
    </row>
    <row r="36" spans="1:7" s="7" customFormat="1" ht="22.5" customHeight="1" x14ac:dyDescent="0.15">
      <c r="A36" s="142" t="s">
        <v>40</v>
      </c>
      <c r="B36" s="114">
        <v>1261566.9099999999</v>
      </c>
      <c r="C36" s="114">
        <v>1334058.6299999999</v>
      </c>
      <c r="D36" s="114">
        <v>1334058.6299999999</v>
      </c>
      <c r="E36" s="114">
        <v>1560332.15</v>
      </c>
      <c r="F36" s="115">
        <v>123.68</v>
      </c>
      <c r="G36" s="116">
        <v>116.96</v>
      </c>
    </row>
    <row r="37" spans="1:7" s="7" customFormat="1" ht="22.5" customHeight="1" x14ac:dyDescent="0.15">
      <c r="A37" s="142" t="s">
        <v>41</v>
      </c>
      <c r="B37" s="114">
        <v>1137862.4099999999</v>
      </c>
      <c r="C37" s="114">
        <v>1166713.94</v>
      </c>
      <c r="D37" s="114">
        <v>1166713.94</v>
      </c>
      <c r="E37" s="114">
        <v>1397942.86</v>
      </c>
      <c r="F37" s="115">
        <v>122.86</v>
      </c>
      <c r="G37" s="116">
        <v>119.82</v>
      </c>
    </row>
    <row r="38" spans="1:7" s="7" customFormat="1" ht="22.5" customHeight="1" x14ac:dyDescent="0.15">
      <c r="A38" s="142" t="s">
        <v>42</v>
      </c>
      <c r="B38" s="114">
        <v>941449.32</v>
      </c>
      <c r="C38" s="114"/>
      <c r="D38" s="114"/>
      <c r="E38" s="114">
        <v>1162286.4099999999</v>
      </c>
      <c r="F38" s="115">
        <v>123.46</v>
      </c>
      <c r="G38" s="116">
        <v>120.45</v>
      </c>
    </row>
    <row r="39" spans="1:7" s="7" customFormat="1" ht="22.5" customHeight="1" x14ac:dyDescent="0.15">
      <c r="A39" s="146" t="s">
        <v>43</v>
      </c>
      <c r="B39" s="133">
        <v>914485.19</v>
      </c>
      <c r="C39" s="133"/>
      <c r="D39" s="133"/>
      <c r="E39" s="133">
        <v>1125556.01</v>
      </c>
      <c r="F39" s="134">
        <v>123.08</v>
      </c>
      <c r="G39" s="116">
        <v>120.78</v>
      </c>
    </row>
    <row r="40" spans="1:7" s="7" customFormat="1" ht="22.5" customHeight="1" x14ac:dyDescent="0.15">
      <c r="A40" s="146" t="s">
        <v>44</v>
      </c>
      <c r="B40" s="133">
        <v>26964.13</v>
      </c>
      <c r="C40" s="133"/>
      <c r="D40" s="133"/>
      <c r="E40" s="133">
        <v>36730.400000000001</v>
      </c>
      <c r="F40" s="134">
        <v>136.22</v>
      </c>
      <c r="G40" s="116">
        <v>111.3</v>
      </c>
    </row>
    <row r="41" spans="1:7" s="7" customFormat="1" ht="22.5" customHeight="1" x14ac:dyDescent="0.15">
      <c r="A41" s="142" t="s">
        <v>45</v>
      </c>
      <c r="B41" s="114">
        <v>41024.26</v>
      </c>
      <c r="C41" s="114"/>
      <c r="D41" s="114"/>
      <c r="E41" s="114">
        <v>43837.45</v>
      </c>
      <c r="F41" s="115">
        <v>106.86</v>
      </c>
      <c r="G41" s="116">
        <v>115.36</v>
      </c>
    </row>
    <row r="42" spans="1:7" s="7" customFormat="1" ht="22.5" customHeight="1" x14ac:dyDescent="0.15">
      <c r="A42" s="146" t="s">
        <v>46</v>
      </c>
      <c r="B42" s="133">
        <v>41024.26</v>
      </c>
      <c r="C42" s="133"/>
      <c r="D42" s="133"/>
      <c r="E42" s="133">
        <v>43837.45</v>
      </c>
      <c r="F42" s="134">
        <v>106.86</v>
      </c>
      <c r="G42" s="116">
        <v>115.36</v>
      </c>
    </row>
    <row r="43" spans="1:7" s="7" customFormat="1" ht="22.5" customHeight="1" x14ac:dyDescent="0.15">
      <c r="A43" s="142" t="s">
        <v>47</v>
      </c>
      <c r="B43" s="114">
        <v>155388.82999999999</v>
      </c>
      <c r="C43" s="114"/>
      <c r="D43" s="114"/>
      <c r="E43" s="114">
        <v>191819</v>
      </c>
      <c r="F43" s="115">
        <v>123.44</v>
      </c>
      <c r="G43" s="116">
        <v>117.13</v>
      </c>
    </row>
    <row r="44" spans="1:7" s="7" customFormat="1" ht="26.25" customHeight="1" x14ac:dyDescent="0.15">
      <c r="A44" s="146" t="s">
        <v>48</v>
      </c>
      <c r="B44" s="133">
        <v>155388.82999999999</v>
      </c>
      <c r="C44" s="133"/>
      <c r="D44" s="133"/>
      <c r="E44" s="133">
        <v>191819</v>
      </c>
      <c r="F44" s="134">
        <v>123.44</v>
      </c>
      <c r="G44" s="116">
        <v>117.13</v>
      </c>
    </row>
    <row r="45" spans="1:7" s="7" customFormat="1" ht="22.5" customHeight="1" x14ac:dyDescent="0.15">
      <c r="A45" s="142" t="s">
        <v>49</v>
      </c>
      <c r="B45" s="114">
        <v>122489.59</v>
      </c>
      <c r="C45" s="114">
        <v>166029.45000000001</v>
      </c>
      <c r="D45" s="114">
        <v>166029.45000000001</v>
      </c>
      <c r="E45" s="114">
        <v>161234.71</v>
      </c>
      <c r="F45" s="115">
        <v>131.63</v>
      </c>
      <c r="G45" s="116">
        <v>97.11</v>
      </c>
    </row>
    <row r="46" spans="1:7" s="7" customFormat="1" ht="22.5" customHeight="1" x14ac:dyDescent="0.15">
      <c r="A46" s="142" t="s">
        <v>50</v>
      </c>
      <c r="B46" s="114">
        <v>37259.15</v>
      </c>
      <c r="C46" s="114"/>
      <c r="D46" s="114"/>
      <c r="E46" s="114">
        <v>37565.769999999997</v>
      </c>
      <c r="F46" s="115">
        <v>100.82</v>
      </c>
      <c r="G46" s="116">
        <v>87.37</v>
      </c>
    </row>
    <row r="47" spans="1:7" s="7" customFormat="1" ht="22.5" customHeight="1" x14ac:dyDescent="0.15">
      <c r="A47" s="146" t="s">
        <v>51</v>
      </c>
      <c r="B47" s="133">
        <v>14864.25</v>
      </c>
      <c r="C47" s="133"/>
      <c r="D47" s="133"/>
      <c r="E47" s="133">
        <v>10192.59</v>
      </c>
      <c r="F47" s="134">
        <v>68.569999999999993</v>
      </c>
      <c r="G47" s="116">
        <v>109</v>
      </c>
    </row>
    <row r="48" spans="1:7" s="7" customFormat="1" ht="26.25" customHeight="1" x14ac:dyDescent="0.15">
      <c r="A48" s="146" t="s">
        <v>52</v>
      </c>
      <c r="B48" s="133">
        <v>22029.9</v>
      </c>
      <c r="C48" s="133"/>
      <c r="D48" s="133"/>
      <c r="E48" s="133">
        <v>21434.68</v>
      </c>
      <c r="F48" s="134">
        <v>97.3</v>
      </c>
      <c r="G48" s="116">
        <v>90.49</v>
      </c>
    </row>
    <row r="49" spans="1:7" s="7" customFormat="1" ht="22.5" customHeight="1" x14ac:dyDescent="0.15">
      <c r="A49" s="146" t="s">
        <v>53</v>
      </c>
      <c r="B49" s="134">
        <v>365</v>
      </c>
      <c r="C49" s="133"/>
      <c r="D49" s="133"/>
      <c r="E49" s="133">
        <v>5938.5</v>
      </c>
      <c r="F49" s="133">
        <v>1626.99</v>
      </c>
      <c r="G49" s="116">
        <v>59.91</v>
      </c>
    </row>
    <row r="50" spans="1:7" s="7" customFormat="1" ht="22.5" customHeight="1" x14ac:dyDescent="0.15">
      <c r="A50" s="146" t="s">
        <v>54</v>
      </c>
      <c r="B50" s="134"/>
      <c r="C50" s="134"/>
      <c r="D50" s="134"/>
      <c r="E50" s="134"/>
      <c r="F50" s="134"/>
      <c r="G50" s="116"/>
    </row>
    <row r="51" spans="1:7" s="7" customFormat="1" ht="22.5" customHeight="1" x14ac:dyDescent="0.15">
      <c r="A51" s="142" t="s">
        <v>55</v>
      </c>
      <c r="B51" s="114">
        <v>43004.75</v>
      </c>
      <c r="C51" s="114"/>
      <c r="D51" s="114"/>
      <c r="E51" s="114">
        <v>35666.410000000003</v>
      </c>
      <c r="F51" s="115">
        <v>82.94</v>
      </c>
      <c r="G51" s="116">
        <v>99.47</v>
      </c>
    </row>
    <row r="52" spans="1:7" s="7" customFormat="1" ht="26.25" customHeight="1" x14ac:dyDescent="0.15">
      <c r="A52" s="146" t="s">
        <v>56</v>
      </c>
      <c r="B52" s="133">
        <v>10122.4</v>
      </c>
      <c r="C52" s="133"/>
      <c r="D52" s="133"/>
      <c r="E52" s="133">
        <v>8691.42</v>
      </c>
      <c r="F52" s="134">
        <v>85.86</v>
      </c>
      <c r="G52" s="116">
        <v>113.71</v>
      </c>
    </row>
    <row r="53" spans="1:7" s="7" customFormat="1" ht="22.5" customHeight="1" x14ac:dyDescent="0.15">
      <c r="A53" s="146" t="s">
        <v>57</v>
      </c>
      <c r="B53" s="133">
        <v>1701.17</v>
      </c>
      <c r="C53" s="133"/>
      <c r="D53" s="133"/>
      <c r="E53" s="133">
        <v>3727.04</v>
      </c>
      <c r="F53" s="134">
        <v>219.09</v>
      </c>
      <c r="G53" s="116">
        <v>163.06</v>
      </c>
    </row>
    <row r="54" spans="1:7" s="7" customFormat="1" ht="22.5" customHeight="1" x14ac:dyDescent="0.15">
      <c r="A54" s="146" t="s">
        <v>58</v>
      </c>
      <c r="B54" s="133">
        <v>28093.61</v>
      </c>
      <c r="C54" s="133"/>
      <c r="D54" s="133"/>
      <c r="E54" s="133">
        <v>18840</v>
      </c>
      <c r="F54" s="134">
        <v>67.06</v>
      </c>
      <c r="G54" s="116">
        <v>81.75</v>
      </c>
    </row>
    <row r="55" spans="1:7" s="7" customFormat="1" ht="26.25" customHeight="1" x14ac:dyDescent="0.15">
      <c r="A55" s="146" t="s">
        <v>59</v>
      </c>
      <c r="B55" s="133">
        <v>2374.65</v>
      </c>
      <c r="C55" s="133"/>
      <c r="D55" s="133"/>
      <c r="E55" s="133">
        <v>2561.81</v>
      </c>
      <c r="F55" s="134">
        <v>107.88</v>
      </c>
      <c r="G55" s="116">
        <v>150.07</v>
      </c>
    </row>
    <row r="56" spans="1:7" s="7" customFormat="1" ht="22.5" customHeight="1" x14ac:dyDescent="0.15">
      <c r="A56" s="146" t="s">
        <v>60</v>
      </c>
      <c r="B56" s="134">
        <v>335.83</v>
      </c>
      <c r="C56" s="134"/>
      <c r="D56" s="134"/>
      <c r="E56" s="133">
        <v>1442.21</v>
      </c>
      <c r="F56" s="134">
        <v>429.45</v>
      </c>
      <c r="G56" s="116">
        <v>185.72</v>
      </c>
    </row>
    <row r="57" spans="1:7" s="7" customFormat="1" ht="26.25" customHeight="1" x14ac:dyDescent="0.15">
      <c r="A57" s="146" t="s">
        <v>61</v>
      </c>
      <c r="B57" s="134">
        <v>377.09</v>
      </c>
      <c r="C57" s="134"/>
      <c r="D57" s="134"/>
      <c r="E57" s="134">
        <v>403.93</v>
      </c>
      <c r="F57" s="134">
        <v>107.12</v>
      </c>
      <c r="G57" s="116">
        <v>101.45</v>
      </c>
    </row>
    <row r="58" spans="1:7" s="7" customFormat="1" ht="22.5" customHeight="1" x14ac:dyDescent="0.15">
      <c r="A58" s="142" t="s">
        <v>62</v>
      </c>
      <c r="B58" s="114">
        <v>41014.65</v>
      </c>
      <c r="C58" s="114"/>
      <c r="D58" s="114"/>
      <c r="E58" s="114">
        <v>27190.27</v>
      </c>
      <c r="F58" s="115">
        <v>66.290000000000006</v>
      </c>
      <c r="G58" s="116">
        <v>105.48</v>
      </c>
    </row>
    <row r="59" spans="1:7" s="7" customFormat="1" ht="22.5" customHeight="1" x14ac:dyDescent="0.15">
      <c r="A59" s="146" t="s">
        <v>63</v>
      </c>
      <c r="B59" s="133">
        <v>1354.09</v>
      </c>
      <c r="C59" s="133"/>
      <c r="D59" s="133"/>
      <c r="E59" s="133">
        <v>1826.63</v>
      </c>
      <c r="F59" s="134">
        <v>134.9</v>
      </c>
      <c r="G59" s="116">
        <v>86.14</v>
      </c>
    </row>
    <row r="60" spans="1:7" s="7" customFormat="1" ht="26.25" customHeight="1" x14ac:dyDescent="0.15">
      <c r="A60" s="146" t="s">
        <v>64</v>
      </c>
      <c r="B60" s="133">
        <v>21613.33</v>
      </c>
      <c r="C60" s="133"/>
      <c r="D60" s="133"/>
      <c r="E60" s="133">
        <v>2430.25</v>
      </c>
      <c r="F60" s="134">
        <v>11.24</v>
      </c>
      <c r="G60" s="116">
        <v>200.55</v>
      </c>
    </row>
    <row r="61" spans="1:7" s="7" customFormat="1" ht="22.5" customHeight="1" x14ac:dyDescent="0.15">
      <c r="A61" s="146" t="s">
        <v>65</v>
      </c>
      <c r="B61" s="134"/>
      <c r="C61" s="134"/>
      <c r="D61" s="134"/>
      <c r="E61" s="134">
        <v>187.62</v>
      </c>
      <c r="F61" s="134"/>
      <c r="G61" s="116">
        <v>70.44</v>
      </c>
    </row>
    <row r="62" spans="1:7" s="7" customFormat="1" ht="22.5" customHeight="1" x14ac:dyDescent="0.15">
      <c r="A62" s="146" t="s">
        <v>66</v>
      </c>
      <c r="B62" s="133">
        <v>10922.83</v>
      </c>
      <c r="C62" s="133"/>
      <c r="D62" s="133"/>
      <c r="E62" s="133">
        <v>10944.53</v>
      </c>
      <c r="F62" s="134">
        <v>100.2</v>
      </c>
      <c r="G62" s="116">
        <v>99.23</v>
      </c>
    </row>
    <row r="63" spans="1:7" s="7" customFormat="1" ht="22.5" customHeight="1" x14ac:dyDescent="0.15">
      <c r="A63" s="146" t="s">
        <v>67</v>
      </c>
      <c r="B63" s="134">
        <v>958.08</v>
      </c>
      <c r="C63" s="133"/>
      <c r="D63" s="133"/>
      <c r="E63" s="133">
        <v>1061.7</v>
      </c>
      <c r="F63" s="134">
        <v>110.82</v>
      </c>
      <c r="G63" s="116">
        <v>105.32</v>
      </c>
    </row>
    <row r="64" spans="1:7" s="7" customFormat="1" ht="22.5" customHeight="1" x14ac:dyDescent="0.15">
      <c r="A64" s="146" t="s">
        <v>68</v>
      </c>
      <c r="B64" s="133">
        <v>1320</v>
      </c>
      <c r="C64" s="133"/>
      <c r="D64" s="133"/>
      <c r="E64" s="133">
        <v>4575.41</v>
      </c>
      <c r="F64" s="134">
        <v>346.62</v>
      </c>
      <c r="G64" s="116">
        <v>118.53</v>
      </c>
    </row>
    <row r="65" spans="1:7" s="7" customFormat="1" ht="22.5" customHeight="1" x14ac:dyDescent="0.15">
      <c r="A65" s="146" t="s">
        <v>69</v>
      </c>
      <c r="B65" s="133">
        <v>1016.9</v>
      </c>
      <c r="C65" s="133"/>
      <c r="D65" s="133"/>
      <c r="E65" s="133">
        <v>1448.44</v>
      </c>
      <c r="F65" s="134">
        <v>142.44</v>
      </c>
      <c r="G65" s="116">
        <v>132.77000000000001</v>
      </c>
    </row>
    <row r="66" spans="1:7" s="7" customFormat="1" ht="22.5" customHeight="1" x14ac:dyDescent="0.15">
      <c r="A66" s="146" t="s">
        <v>70</v>
      </c>
      <c r="B66" s="133">
        <v>2599.3200000000002</v>
      </c>
      <c r="C66" s="133"/>
      <c r="D66" s="133"/>
      <c r="E66" s="133">
        <v>2545.5</v>
      </c>
      <c r="F66" s="134">
        <v>97.93</v>
      </c>
      <c r="G66" s="116">
        <v>93.34</v>
      </c>
    </row>
    <row r="67" spans="1:7" s="7" customFormat="1" ht="22.5" customHeight="1" x14ac:dyDescent="0.15">
      <c r="A67" s="146" t="s">
        <v>71</v>
      </c>
      <c r="B67" s="133">
        <v>1230.0999999999999</v>
      </c>
      <c r="C67" s="133"/>
      <c r="D67" s="133"/>
      <c r="E67" s="133">
        <v>2170.19</v>
      </c>
      <c r="F67" s="134">
        <v>176.42</v>
      </c>
      <c r="G67" s="116">
        <v>88.09</v>
      </c>
    </row>
    <row r="68" spans="1:7" s="7" customFormat="1" ht="26.25" customHeight="1" x14ac:dyDescent="0.15">
      <c r="A68" s="142" t="s">
        <v>72</v>
      </c>
      <c r="B68" s="115">
        <v>110</v>
      </c>
      <c r="C68" s="114"/>
      <c r="D68" s="114"/>
      <c r="E68" s="114">
        <v>58314</v>
      </c>
      <c r="F68" s="114">
        <v>53012.73</v>
      </c>
      <c r="G68" s="116">
        <v>99.43</v>
      </c>
    </row>
    <row r="69" spans="1:7" s="7" customFormat="1" ht="26.25" customHeight="1" x14ac:dyDescent="0.15">
      <c r="A69" s="146" t="s">
        <v>73</v>
      </c>
      <c r="B69" s="134">
        <v>110</v>
      </c>
      <c r="C69" s="133"/>
      <c r="D69" s="133"/>
      <c r="E69" s="133">
        <v>58314</v>
      </c>
      <c r="F69" s="133">
        <v>53012.73</v>
      </c>
      <c r="G69" s="116">
        <v>99.43</v>
      </c>
    </row>
    <row r="70" spans="1:7" s="7" customFormat="1" ht="22.5" customHeight="1" x14ac:dyDescent="0.15">
      <c r="A70" s="142" t="s">
        <v>74</v>
      </c>
      <c r="B70" s="114">
        <v>1101.04</v>
      </c>
      <c r="C70" s="114"/>
      <c r="D70" s="114"/>
      <c r="E70" s="114">
        <v>2498.2600000000002</v>
      </c>
      <c r="F70" s="115">
        <v>226.9</v>
      </c>
      <c r="G70" s="116">
        <v>90.91</v>
      </c>
    </row>
    <row r="71" spans="1:7" s="7" customFormat="1" ht="22.5" customHeight="1" x14ac:dyDescent="0.15">
      <c r="A71" s="146" t="s">
        <v>75</v>
      </c>
      <c r="B71" s="134">
        <v>159.30000000000001</v>
      </c>
      <c r="C71" s="133"/>
      <c r="D71" s="133"/>
      <c r="E71" s="133">
        <v>1312</v>
      </c>
      <c r="F71" s="134">
        <v>823.6</v>
      </c>
      <c r="G71" s="116">
        <v>74.84</v>
      </c>
    </row>
    <row r="72" spans="1:7" s="7" customFormat="1" ht="22.5" customHeight="1" x14ac:dyDescent="0.15">
      <c r="A72" s="146" t="s">
        <v>76</v>
      </c>
      <c r="B72" s="134">
        <v>202.86</v>
      </c>
      <c r="C72" s="134"/>
      <c r="D72" s="134"/>
      <c r="E72" s="134">
        <v>303.12</v>
      </c>
      <c r="F72" s="134">
        <v>149.41999999999999</v>
      </c>
      <c r="G72" s="116">
        <v>105.85</v>
      </c>
    </row>
    <row r="73" spans="1:7" s="7" customFormat="1" ht="22.5" customHeight="1" x14ac:dyDescent="0.15">
      <c r="A73" s="146" t="s">
        <v>77</v>
      </c>
      <c r="B73" s="134">
        <v>188.09</v>
      </c>
      <c r="C73" s="134"/>
      <c r="D73" s="134"/>
      <c r="E73" s="134">
        <v>205</v>
      </c>
      <c r="F73" s="134">
        <v>108.99</v>
      </c>
      <c r="G73" s="116">
        <v>102.92</v>
      </c>
    </row>
    <row r="74" spans="1:7" s="7" customFormat="1" ht="22.5" customHeight="1" x14ac:dyDescent="0.15">
      <c r="A74" s="146" t="s">
        <v>78</v>
      </c>
      <c r="B74" s="134">
        <v>227.5</v>
      </c>
      <c r="C74" s="134"/>
      <c r="D74" s="134"/>
      <c r="E74" s="134">
        <v>344.83</v>
      </c>
      <c r="F74" s="134">
        <v>151.57</v>
      </c>
      <c r="G74" s="116">
        <v>117.65</v>
      </c>
    </row>
    <row r="75" spans="1:7" s="7" customFormat="1" ht="22.5" customHeight="1" x14ac:dyDescent="0.15">
      <c r="A75" s="146" t="s">
        <v>79</v>
      </c>
      <c r="B75" s="134">
        <v>323.29000000000002</v>
      </c>
      <c r="C75" s="134"/>
      <c r="D75" s="134"/>
      <c r="E75" s="134">
        <v>333.31</v>
      </c>
      <c r="F75" s="134">
        <v>103.1</v>
      </c>
      <c r="G75" s="116">
        <v>154.05000000000001</v>
      </c>
    </row>
    <row r="76" spans="1:7" s="7" customFormat="1" ht="22.5" customHeight="1" x14ac:dyDescent="0.15">
      <c r="A76" s="142" t="s">
        <v>80</v>
      </c>
      <c r="B76" s="115">
        <v>273.60000000000002</v>
      </c>
      <c r="C76" s="115">
        <v>347.74</v>
      </c>
      <c r="D76" s="115">
        <v>347.74</v>
      </c>
      <c r="E76" s="115">
        <v>159.28</v>
      </c>
      <c r="F76" s="115">
        <v>58.22</v>
      </c>
      <c r="G76" s="116">
        <v>45.8</v>
      </c>
    </row>
    <row r="77" spans="1:7" s="7" customFormat="1" ht="22.5" customHeight="1" x14ac:dyDescent="0.15">
      <c r="A77" s="142" t="s">
        <v>81</v>
      </c>
      <c r="B77" s="115">
        <v>273.60000000000002</v>
      </c>
      <c r="C77" s="115"/>
      <c r="D77" s="115"/>
      <c r="E77" s="115">
        <v>159.28</v>
      </c>
      <c r="F77" s="115">
        <v>58.22</v>
      </c>
      <c r="G77" s="116">
        <v>45.8</v>
      </c>
    </row>
    <row r="78" spans="1:7" s="7" customFormat="1" ht="26.25" customHeight="1" x14ac:dyDescent="0.15">
      <c r="A78" s="146" t="s">
        <v>82</v>
      </c>
      <c r="B78" s="134">
        <v>270.74</v>
      </c>
      <c r="C78" s="134"/>
      <c r="D78" s="134"/>
      <c r="E78" s="134">
        <v>153.72999999999999</v>
      </c>
      <c r="F78" s="134">
        <v>56.78</v>
      </c>
      <c r="G78" s="116">
        <v>46.33</v>
      </c>
    </row>
    <row r="79" spans="1:7" s="7" customFormat="1" ht="22.5" customHeight="1" x14ac:dyDescent="0.15">
      <c r="A79" s="146" t="s">
        <v>83</v>
      </c>
      <c r="B79" s="134">
        <v>2.86</v>
      </c>
      <c r="C79" s="134"/>
      <c r="D79" s="134"/>
      <c r="E79" s="134">
        <v>5.55</v>
      </c>
      <c r="F79" s="134">
        <v>194.06</v>
      </c>
      <c r="G79" s="116">
        <v>34.840000000000003</v>
      </c>
    </row>
    <row r="80" spans="1:7" s="7" customFormat="1" ht="26.25" customHeight="1" x14ac:dyDescent="0.15">
      <c r="A80" s="142" t="s">
        <v>84</v>
      </c>
      <c r="B80" s="115">
        <v>25.2</v>
      </c>
      <c r="C80" s="115"/>
      <c r="D80" s="115"/>
      <c r="E80" s="115">
        <v>27.8</v>
      </c>
      <c r="F80" s="115">
        <v>110.32</v>
      </c>
      <c r="G80" s="116"/>
    </row>
    <row r="81" spans="1:7" s="7" customFormat="1" ht="26.25" customHeight="1" x14ac:dyDescent="0.15">
      <c r="A81" s="142" t="s">
        <v>85</v>
      </c>
      <c r="B81" s="115">
        <v>25.2</v>
      </c>
      <c r="C81" s="115"/>
      <c r="D81" s="115"/>
      <c r="E81" s="115">
        <v>27.8</v>
      </c>
      <c r="F81" s="115">
        <v>110.32</v>
      </c>
      <c r="G81" s="116"/>
    </row>
    <row r="82" spans="1:7" s="7" customFormat="1" ht="26.25" customHeight="1" x14ac:dyDescent="0.15">
      <c r="A82" s="146" t="s">
        <v>86</v>
      </c>
      <c r="B82" s="134">
        <v>25.2</v>
      </c>
      <c r="C82" s="134"/>
      <c r="D82" s="134"/>
      <c r="E82" s="134">
        <v>27.8</v>
      </c>
      <c r="F82" s="134">
        <v>110.32</v>
      </c>
      <c r="G82" s="116"/>
    </row>
    <row r="83" spans="1:7" s="7" customFormat="1" ht="22.5" customHeight="1" x14ac:dyDescent="0.15">
      <c r="A83" s="142" t="s">
        <v>87</v>
      </c>
      <c r="B83" s="115">
        <v>916.11</v>
      </c>
      <c r="C83" s="115">
        <v>967.5</v>
      </c>
      <c r="D83" s="115">
        <v>967.5</v>
      </c>
      <c r="E83" s="115">
        <v>967.5</v>
      </c>
      <c r="F83" s="115">
        <v>105.61</v>
      </c>
      <c r="G83" s="116">
        <v>100</v>
      </c>
    </row>
    <row r="84" spans="1:7" s="7" customFormat="1" ht="22.5" customHeight="1" x14ac:dyDescent="0.15">
      <c r="A84" s="142" t="s">
        <v>88</v>
      </c>
      <c r="B84" s="115">
        <v>916.11</v>
      </c>
      <c r="C84" s="115"/>
      <c r="D84" s="115"/>
      <c r="E84" s="115">
        <v>967.5</v>
      </c>
      <c r="F84" s="115">
        <v>105.61</v>
      </c>
      <c r="G84" s="116">
        <v>100</v>
      </c>
    </row>
    <row r="85" spans="1:7" s="7" customFormat="1" ht="22.5" customHeight="1" x14ac:dyDescent="0.15">
      <c r="A85" s="146" t="s">
        <v>89</v>
      </c>
      <c r="B85" s="134">
        <v>916.11</v>
      </c>
      <c r="C85" s="134"/>
      <c r="D85" s="134"/>
      <c r="E85" s="134">
        <v>967.5</v>
      </c>
      <c r="F85" s="134">
        <v>105.61</v>
      </c>
      <c r="G85" s="116">
        <v>100</v>
      </c>
    </row>
    <row r="86" spans="1:7" s="7" customFormat="1" ht="22.5" customHeight="1" x14ac:dyDescent="0.15">
      <c r="A86" s="142" t="s">
        <v>90</v>
      </c>
      <c r="B86" s="114">
        <v>8456.23</v>
      </c>
      <c r="C86" s="114">
        <v>7143.74</v>
      </c>
      <c r="D86" s="114">
        <v>7143.74</v>
      </c>
      <c r="E86" s="114">
        <v>6772.43</v>
      </c>
      <c r="F86" s="115">
        <v>80.09</v>
      </c>
      <c r="G86" s="116">
        <v>94.8</v>
      </c>
    </row>
    <row r="87" spans="1:7" s="7" customFormat="1" ht="26.25" customHeight="1" x14ac:dyDescent="0.15">
      <c r="A87" s="142" t="s">
        <v>91</v>
      </c>
      <c r="B87" s="114">
        <v>8456.23</v>
      </c>
      <c r="C87" s="114">
        <v>7143.74</v>
      </c>
      <c r="D87" s="114">
        <v>7143.74</v>
      </c>
      <c r="E87" s="114">
        <v>6772.43</v>
      </c>
      <c r="F87" s="115">
        <v>80.09</v>
      </c>
      <c r="G87" s="116">
        <v>94.8</v>
      </c>
    </row>
    <row r="88" spans="1:7" s="7" customFormat="1" ht="22.5" customHeight="1" x14ac:dyDescent="0.15">
      <c r="A88" s="142" t="s">
        <v>92</v>
      </c>
      <c r="B88" s="114">
        <v>7587.33</v>
      </c>
      <c r="C88" s="114"/>
      <c r="D88" s="114"/>
      <c r="E88" s="114">
        <v>5640.11</v>
      </c>
      <c r="F88" s="115">
        <v>74.34</v>
      </c>
      <c r="G88" s="116">
        <v>80.45</v>
      </c>
    </row>
    <row r="89" spans="1:7" s="7" customFormat="1" ht="22.5" customHeight="1" x14ac:dyDescent="0.15">
      <c r="A89" s="146" t="s">
        <v>93</v>
      </c>
      <c r="B89" s="134"/>
      <c r="C89" s="133"/>
      <c r="D89" s="133"/>
      <c r="E89" s="133">
        <v>3075.12</v>
      </c>
      <c r="F89" s="134"/>
      <c r="G89" s="116">
        <v>59.82</v>
      </c>
    </row>
    <row r="90" spans="1:7" s="7" customFormat="1" ht="22.5" customHeight="1" x14ac:dyDescent="0.15">
      <c r="A90" s="146" t="s">
        <v>94</v>
      </c>
      <c r="B90" s="133">
        <v>7587.33</v>
      </c>
      <c r="C90" s="133"/>
      <c r="D90" s="133"/>
      <c r="E90" s="133">
        <v>1770</v>
      </c>
      <c r="F90" s="134">
        <v>23.33</v>
      </c>
      <c r="G90" s="116">
        <v>100</v>
      </c>
    </row>
    <row r="91" spans="1:7" s="7" customFormat="1" ht="26.25" customHeight="1" x14ac:dyDescent="0.15">
      <c r="A91" s="146" t="s">
        <v>95</v>
      </c>
      <c r="B91" s="134"/>
      <c r="C91" s="134"/>
      <c r="D91" s="134"/>
      <c r="E91" s="134">
        <v>794.99</v>
      </c>
      <c r="F91" s="134"/>
      <c r="G91" s="116">
        <v>794.99</v>
      </c>
    </row>
    <row r="92" spans="1:7" s="7" customFormat="1" ht="26.25" customHeight="1" x14ac:dyDescent="0.15">
      <c r="A92" s="142" t="s">
        <v>96</v>
      </c>
      <c r="B92" s="115">
        <v>868.9</v>
      </c>
      <c r="C92" s="115"/>
      <c r="D92" s="115"/>
      <c r="E92" s="115">
        <v>838.65</v>
      </c>
      <c r="F92" s="115">
        <v>96.52</v>
      </c>
      <c r="G92" s="116">
        <v>631.89</v>
      </c>
    </row>
    <row r="93" spans="1:7" s="7" customFormat="1" ht="22.5" customHeight="1" x14ac:dyDescent="0.15">
      <c r="A93" s="146" t="s">
        <v>97</v>
      </c>
      <c r="B93" s="134">
        <v>868.9</v>
      </c>
      <c r="C93" s="134"/>
      <c r="D93" s="134"/>
      <c r="E93" s="134">
        <v>838.65</v>
      </c>
      <c r="F93" s="134">
        <v>96.52</v>
      </c>
      <c r="G93" s="116">
        <v>631.89</v>
      </c>
    </row>
    <row r="94" spans="1:7" s="7" customFormat="1" ht="22.5" customHeight="1" x14ac:dyDescent="0.15">
      <c r="A94" s="142" t="s">
        <v>98</v>
      </c>
      <c r="B94" s="115"/>
      <c r="C94" s="115"/>
      <c r="D94" s="115"/>
      <c r="E94" s="115">
        <v>293.67</v>
      </c>
      <c r="F94" s="115"/>
      <c r="G94" s="116"/>
    </row>
    <row r="95" spans="1:7" s="7" customFormat="1" ht="22.5" customHeight="1" x14ac:dyDescent="0.15">
      <c r="A95" s="146" t="s">
        <v>99</v>
      </c>
      <c r="B95" s="134"/>
      <c r="C95" s="134"/>
      <c r="D95" s="134"/>
      <c r="E95" s="134">
        <v>293.67</v>
      </c>
      <c r="F95" s="134"/>
      <c r="G95" s="116"/>
    </row>
    <row r="96" spans="1:7" s="3" customFormat="1" ht="22.5" customHeight="1" thickBot="1" x14ac:dyDescent="0.2">
      <c r="A96" s="124" t="s">
        <v>100</v>
      </c>
      <c r="B96" s="120">
        <v>1270023.1399999999</v>
      </c>
      <c r="C96" s="120">
        <v>1341202.3700000001</v>
      </c>
      <c r="D96" s="120">
        <v>1341202.3700000001</v>
      </c>
      <c r="E96" s="120">
        <v>1567104.58</v>
      </c>
      <c r="F96" s="121">
        <v>123.39</v>
      </c>
      <c r="G96" s="122">
        <v>116.84</v>
      </c>
    </row>
  </sheetData>
  <mergeCells count="1">
    <mergeCell ref="A1:G1"/>
  </mergeCells>
  <pageMargins left="0.7" right="0.7" top="0.75" bottom="0.75" header="0.3" footer="0.3"/>
  <pageSetup paperSize="9" scale="7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D29" sqref="D29"/>
    </sheetView>
  </sheetViews>
  <sheetFormatPr defaultRowHeight="11.25" x14ac:dyDescent="0.15"/>
  <cols>
    <col min="1" max="1" width="43.42578125" style="8" customWidth="1"/>
    <col min="2" max="2" width="15.42578125" style="8" customWidth="1"/>
    <col min="3" max="3" width="15" style="8" customWidth="1"/>
    <col min="4" max="4" width="14.5703125" style="8" customWidth="1"/>
    <col min="5" max="5" width="15.42578125" style="8" customWidth="1"/>
    <col min="6" max="7" width="10.7109375" style="8" customWidth="1"/>
    <col min="8" max="16384" width="9.140625" style="8"/>
  </cols>
  <sheetData>
    <row r="1" spans="1:9" ht="48.75" customHeight="1" thickBot="1" x14ac:dyDescent="0.2">
      <c r="A1" s="256" t="s">
        <v>137</v>
      </c>
      <c r="B1" s="257"/>
      <c r="C1" s="257"/>
      <c r="D1" s="257"/>
      <c r="E1" s="257"/>
      <c r="F1" s="257"/>
      <c r="G1" s="258"/>
      <c r="I1" s="62"/>
    </row>
    <row r="2" spans="1:9" s="1" customFormat="1" ht="48" customHeight="1" thickBot="1" x14ac:dyDescent="0.2">
      <c r="A2" s="23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4" t="s">
        <v>6</v>
      </c>
    </row>
    <row r="3" spans="1:9" s="3" customFormat="1" ht="18.75" customHeight="1" x14ac:dyDescent="0.2">
      <c r="A3" s="123" t="s">
        <v>7</v>
      </c>
      <c r="B3" s="2"/>
      <c r="C3" s="2"/>
      <c r="D3" s="2"/>
      <c r="E3" s="2"/>
      <c r="F3" s="2"/>
      <c r="G3" s="60"/>
    </row>
    <row r="4" spans="1:9" s="7" customFormat="1" ht="18.75" customHeight="1" x14ac:dyDescent="0.15">
      <c r="A4" s="131" t="s">
        <v>101</v>
      </c>
      <c r="B4" s="133">
        <v>12172.88</v>
      </c>
      <c r="C4" s="133">
        <v>6111.4</v>
      </c>
      <c r="D4" s="133">
        <v>6111.4</v>
      </c>
      <c r="E4" s="133">
        <v>6111.4</v>
      </c>
      <c r="F4" s="134">
        <v>50.21</v>
      </c>
      <c r="G4" s="116">
        <v>100</v>
      </c>
    </row>
    <row r="5" spans="1:9" s="7" customFormat="1" ht="18.75" customHeight="1" x14ac:dyDescent="0.15">
      <c r="A5" s="131" t="s">
        <v>176</v>
      </c>
      <c r="B5" s="133">
        <v>8346</v>
      </c>
      <c r="C5" s="133">
        <v>6111.4</v>
      </c>
      <c r="D5" s="133">
        <v>6111.4</v>
      </c>
      <c r="E5" s="133">
        <v>6111.4</v>
      </c>
      <c r="F5" s="134">
        <v>73.23</v>
      </c>
      <c r="G5" s="116">
        <v>100</v>
      </c>
    </row>
    <row r="6" spans="1:9" s="7" customFormat="1" ht="25.5" x14ac:dyDescent="0.2">
      <c r="A6" s="131" t="s">
        <v>177</v>
      </c>
      <c r="B6" s="133">
        <v>3826.88</v>
      </c>
      <c r="C6" s="11"/>
      <c r="D6" s="11"/>
      <c r="E6" s="11"/>
      <c r="F6" s="11"/>
      <c r="G6" s="136"/>
    </row>
    <row r="7" spans="1:9" s="7" customFormat="1" ht="18.75" customHeight="1" x14ac:dyDescent="0.15">
      <c r="A7" s="131" t="s">
        <v>103</v>
      </c>
      <c r="B7" s="133">
        <v>7244.11</v>
      </c>
      <c r="C7" s="133">
        <v>8168.29</v>
      </c>
      <c r="D7" s="133">
        <v>8168.29</v>
      </c>
      <c r="E7" s="133">
        <v>12857.4</v>
      </c>
      <c r="F7" s="134">
        <v>177.49</v>
      </c>
      <c r="G7" s="116">
        <v>157.41</v>
      </c>
    </row>
    <row r="8" spans="1:9" s="7" customFormat="1" ht="18.75" customHeight="1" x14ac:dyDescent="0.15">
      <c r="A8" s="131" t="s">
        <v>178</v>
      </c>
      <c r="B8" s="133">
        <v>7244.11</v>
      </c>
      <c r="C8" s="133">
        <v>8168.29</v>
      </c>
      <c r="D8" s="133">
        <v>8168.29</v>
      </c>
      <c r="E8" s="133">
        <v>12857.4</v>
      </c>
      <c r="F8" s="134">
        <v>177.49</v>
      </c>
      <c r="G8" s="116">
        <v>157.41</v>
      </c>
    </row>
    <row r="9" spans="1:9" s="7" customFormat="1" ht="18.75" customHeight="1" x14ac:dyDescent="0.15">
      <c r="A9" s="131" t="s">
        <v>105</v>
      </c>
      <c r="B9" s="133">
        <v>103685.3</v>
      </c>
      <c r="C9" s="133">
        <v>84095.45</v>
      </c>
      <c r="D9" s="133">
        <v>84095.45</v>
      </c>
      <c r="E9" s="133">
        <v>83444.05</v>
      </c>
      <c r="F9" s="134">
        <v>80.48</v>
      </c>
      <c r="G9" s="116">
        <v>99.23</v>
      </c>
    </row>
    <row r="10" spans="1:9" s="7" customFormat="1" ht="25.5" x14ac:dyDescent="0.2">
      <c r="A10" s="131" t="s">
        <v>179</v>
      </c>
      <c r="B10" s="11"/>
      <c r="C10" s="133">
        <v>1545.45</v>
      </c>
      <c r="D10" s="133">
        <v>1545.45</v>
      </c>
      <c r="E10" s="133">
        <v>1312</v>
      </c>
      <c r="F10" s="11"/>
      <c r="G10" s="61">
        <v>84.89</v>
      </c>
    </row>
    <row r="11" spans="1:9" s="7" customFormat="1" ht="25.5" x14ac:dyDescent="0.15">
      <c r="A11" s="131" t="s">
        <v>180</v>
      </c>
      <c r="B11" s="133">
        <v>103685.3</v>
      </c>
      <c r="C11" s="133">
        <v>82550</v>
      </c>
      <c r="D11" s="133">
        <v>82550</v>
      </c>
      <c r="E11" s="133">
        <v>82132.05</v>
      </c>
      <c r="F11" s="134">
        <v>79.209999999999994</v>
      </c>
      <c r="G11" s="116">
        <v>99.49</v>
      </c>
    </row>
    <row r="12" spans="1:9" s="7" customFormat="1" ht="18.75" customHeight="1" x14ac:dyDescent="0.15">
      <c r="A12" s="131" t="s">
        <v>108</v>
      </c>
      <c r="B12" s="133">
        <v>1201775.45</v>
      </c>
      <c r="C12" s="133">
        <v>1184314.01</v>
      </c>
      <c r="D12" s="133">
        <v>1184314.01</v>
      </c>
      <c r="E12" s="133">
        <v>1413585.9</v>
      </c>
      <c r="F12" s="134">
        <v>117.62</v>
      </c>
      <c r="G12" s="116">
        <v>119.36</v>
      </c>
    </row>
    <row r="13" spans="1:9" s="7" customFormat="1" ht="18.75" customHeight="1" x14ac:dyDescent="0.15">
      <c r="A13" s="131" t="s">
        <v>181</v>
      </c>
      <c r="B13" s="133">
        <v>1140913.05</v>
      </c>
      <c r="C13" s="133">
        <f>1169098.41+15215.6</f>
        <v>1184314.01</v>
      </c>
      <c r="D13" s="133">
        <f>1169098.41+15215.6</f>
        <v>1184314.01</v>
      </c>
      <c r="E13" s="133">
        <v>1413585.9</v>
      </c>
      <c r="F13" s="134">
        <v>117.62</v>
      </c>
      <c r="G13" s="116">
        <v>119.36</v>
      </c>
    </row>
    <row r="14" spans="1:9" s="7" customFormat="1" ht="18.75" customHeight="1" x14ac:dyDescent="0.2">
      <c r="A14" s="131" t="s">
        <v>111</v>
      </c>
      <c r="B14" s="11"/>
      <c r="C14" s="134">
        <v>150</v>
      </c>
      <c r="D14" s="134">
        <v>150</v>
      </c>
      <c r="E14" s="133">
        <v>1295</v>
      </c>
      <c r="F14" s="11"/>
      <c r="G14" s="116">
        <v>863.33</v>
      </c>
    </row>
    <row r="15" spans="1:9" s="7" customFormat="1" ht="18.75" customHeight="1" x14ac:dyDescent="0.2">
      <c r="A15" s="131" t="s">
        <v>182</v>
      </c>
      <c r="B15" s="11"/>
      <c r="C15" s="134">
        <v>150</v>
      </c>
      <c r="D15" s="134">
        <v>150</v>
      </c>
      <c r="E15" s="133">
        <v>1295</v>
      </c>
      <c r="F15" s="11"/>
      <c r="G15" s="116">
        <v>863.33</v>
      </c>
    </row>
    <row r="16" spans="1:9" s="7" customFormat="1" ht="38.25" x14ac:dyDescent="0.15">
      <c r="A16" s="131" t="s">
        <v>113</v>
      </c>
      <c r="B16" s="134">
        <v>660.85</v>
      </c>
      <c r="C16" s="134">
        <v>45.38</v>
      </c>
      <c r="D16" s="134">
        <v>45.38</v>
      </c>
      <c r="E16" s="134">
        <v>70.13</v>
      </c>
      <c r="F16" s="134">
        <v>10.61</v>
      </c>
      <c r="G16" s="116">
        <v>154.54</v>
      </c>
    </row>
    <row r="17" spans="1:7" s="7" customFormat="1" ht="39" thickBot="1" x14ac:dyDescent="0.2">
      <c r="A17" s="132" t="s">
        <v>183</v>
      </c>
      <c r="B17" s="135">
        <v>660.85</v>
      </c>
      <c r="C17" s="135">
        <v>45.38</v>
      </c>
      <c r="D17" s="135">
        <v>45.38</v>
      </c>
      <c r="E17" s="135">
        <v>70.13</v>
      </c>
      <c r="F17" s="135">
        <v>10.61</v>
      </c>
      <c r="G17" s="137">
        <v>154.54</v>
      </c>
    </row>
    <row r="18" spans="1:7" s="3" customFormat="1" ht="23.25" customHeight="1" thickBot="1" x14ac:dyDescent="0.2">
      <c r="A18" s="127" t="s">
        <v>39</v>
      </c>
      <c r="B18" s="128">
        <v>1325538.5900000001</v>
      </c>
      <c r="C18" s="128">
        <v>1282884.53</v>
      </c>
      <c r="D18" s="128">
        <v>1282884.53</v>
      </c>
      <c r="E18" s="128">
        <v>1517363.88</v>
      </c>
      <c r="F18" s="129">
        <v>114.47</v>
      </c>
      <c r="G18" s="130">
        <v>118.28</v>
      </c>
    </row>
    <row r="19" spans="1:7" s="7" customFormat="1" ht="18.75" customHeight="1" x14ac:dyDescent="0.15">
      <c r="A19" s="138" t="s">
        <v>101</v>
      </c>
      <c r="B19" s="139">
        <v>12172.88</v>
      </c>
      <c r="C19" s="139">
        <v>6111.4</v>
      </c>
      <c r="D19" s="139">
        <v>6111.4</v>
      </c>
      <c r="E19" s="139">
        <v>6111.4</v>
      </c>
      <c r="F19" s="140">
        <v>50.21</v>
      </c>
      <c r="G19" s="141">
        <v>100</v>
      </c>
    </row>
    <row r="20" spans="1:7" s="7" customFormat="1" ht="18.75" customHeight="1" x14ac:dyDescent="0.15">
      <c r="A20" s="131" t="s">
        <v>176</v>
      </c>
      <c r="B20" s="133">
        <v>8346</v>
      </c>
      <c r="C20" s="133">
        <v>6111.4</v>
      </c>
      <c r="D20" s="133">
        <v>6111.4</v>
      </c>
      <c r="E20" s="133">
        <v>6111.4</v>
      </c>
      <c r="F20" s="134">
        <v>73.23</v>
      </c>
      <c r="G20" s="116">
        <v>100</v>
      </c>
    </row>
    <row r="21" spans="1:7" s="7" customFormat="1" ht="25.5" x14ac:dyDescent="0.15">
      <c r="A21" s="131" t="s">
        <v>177</v>
      </c>
      <c r="B21" s="133">
        <v>3826.88</v>
      </c>
      <c r="C21" s="134"/>
      <c r="D21" s="134"/>
      <c r="E21" s="134"/>
      <c r="F21" s="134"/>
      <c r="G21" s="116"/>
    </row>
    <row r="22" spans="1:7" s="7" customFormat="1" ht="18.75" customHeight="1" x14ac:dyDescent="0.15">
      <c r="A22" s="131" t="s">
        <v>103</v>
      </c>
      <c r="B22" s="133">
        <v>4832.6099999999997</v>
      </c>
      <c r="C22" s="133">
        <v>13382.18</v>
      </c>
      <c r="D22" s="133">
        <v>13382.18</v>
      </c>
      <c r="E22" s="133">
        <v>10555.78</v>
      </c>
      <c r="F22" s="134">
        <v>218.43</v>
      </c>
      <c r="G22" s="116">
        <v>78.88</v>
      </c>
    </row>
    <row r="23" spans="1:7" s="7" customFormat="1" ht="18.75" customHeight="1" x14ac:dyDescent="0.15">
      <c r="A23" s="131" t="s">
        <v>178</v>
      </c>
      <c r="B23" s="133">
        <v>4532.28</v>
      </c>
      <c r="C23" s="133">
        <v>8168.29</v>
      </c>
      <c r="D23" s="133">
        <v>8168.29</v>
      </c>
      <c r="E23" s="133">
        <v>6660.34</v>
      </c>
      <c r="F23" s="134">
        <v>146.94999999999999</v>
      </c>
      <c r="G23" s="116">
        <v>81.540000000000006</v>
      </c>
    </row>
    <row r="24" spans="1:7" s="7" customFormat="1" ht="25.5" x14ac:dyDescent="0.15">
      <c r="A24" s="131" t="s">
        <v>184</v>
      </c>
      <c r="B24" s="134">
        <v>300.33</v>
      </c>
      <c r="C24" s="133">
        <v>5213.8900000000003</v>
      </c>
      <c r="D24" s="133">
        <v>5213.8900000000003</v>
      </c>
      <c r="E24" s="133">
        <v>3895.44</v>
      </c>
      <c r="F24" s="133">
        <v>1297.05</v>
      </c>
      <c r="G24" s="116">
        <v>74.709999999999994</v>
      </c>
    </row>
    <row r="25" spans="1:7" s="7" customFormat="1" ht="18.75" customHeight="1" x14ac:dyDescent="0.15">
      <c r="A25" s="131" t="s">
        <v>105</v>
      </c>
      <c r="B25" s="133">
        <v>103685.3</v>
      </c>
      <c r="C25" s="133">
        <v>84095.45</v>
      </c>
      <c r="D25" s="133">
        <v>84095.45</v>
      </c>
      <c r="E25" s="133">
        <v>83444.05</v>
      </c>
      <c r="F25" s="134">
        <v>80.48</v>
      </c>
      <c r="G25" s="116">
        <v>99.23</v>
      </c>
    </row>
    <row r="26" spans="1:7" s="7" customFormat="1" ht="25.5" x14ac:dyDescent="0.15">
      <c r="A26" s="131" t="s">
        <v>179</v>
      </c>
      <c r="B26" s="134"/>
      <c r="C26" s="133">
        <v>1545.45</v>
      </c>
      <c r="D26" s="133">
        <v>1545.45</v>
      </c>
      <c r="E26" s="133">
        <v>1312</v>
      </c>
      <c r="F26" s="134"/>
      <c r="G26" s="116">
        <v>84.89</v>
      </c>
    </row>
    <row r="27" spans="1:7" s="7" customFormat="1" ht="25.5" x14ac:dyDescent="0.15">
      <c r="A27" s="131" t="s">
        <v>180</v>
      </c>
      <c r="B27" s="133">
        <v>103685.3</v>
      </c>
      <c r="C27" s="133">
        <v>82550</v>
      </c>
      <c r="D27" s="133">
        <v>82550</v>
      </c>
      <c r="E27" s="133">
        <v>82132.05</v>
      </c>
      <c r="F27" s="134">
        <v>79.209999999999994</v>
      </c>
      <c r="G27" s="116">
        <v>99.49</v>
      </c>
    </row>
    <row r="28" spans="1:7" s="7" customFormat="1" ht="18.75" customHeight="1" x14ac:dyDescent="0.15">
      <c r="A28" s="131" t="s">
        <v>108</v>
      </c>
      <c r="B28" s="133">
        <v>1149332.3500000001</v>
      </c>
      <c r="C28" s="133">
        <v>1236757.1100000001</v>
      </c>
      <c r="D28" s="133">
        <v>1236757.1100000001</v>
      </c>
      <c r="E28" s="133">
        <v>1465037.5</v>
      </c>
      <c r="F28" s="134">
        <v>127.47</v>
      </c>
      <c r="G28" s="116">
        <v>118.46</v>
      </c>
    </row>
    <row r="29" spans="1:7" s="7" customFormat="1" ht="18.75" customHeight="1" x14ac:dyDescent="0.15">
      <c r="A29" s="131" t="s">
        <v>181</v>
      </c>
      <c r="B29" s="133">
        <f>1140683.05+8649.3</f>
        <v>1149332.3500000001</v>
      </c>
      <c r="C29" s="133">
        <f>1169098.41+15215.6</f>
        <v>1184314.01</v>
      </c>
      <c r="D29" s="133">
        <f>1169098.41+15215.6</f>
        <v>1184314.01</v>
      </c>
      <c r="E29" s="133">
        <f>1400900+11694.4</f>
        <v>1412594.4</v>
      </c>
      <c r="F29" s="134">
        <v>122.81</v>
      </c>
      <c r="G29" s="116">
        <v>119.83</v>
      </c>
    </row>
    <row r="30" spans="1:7" s="7" customFormat="1" ht="25.5" customHeight="1" x14ac:dyDescent="0.15">
      <c r="A30" s="131" t="s">
        <v>185</v>
      </c>
      <c r="B30" s="134"/>
      <c r="C30" s="133">
        <f>52213.1+230</f>
        <v>52443.1</v>
      </c>
      <c r="D30" s="133">
        <f>52213.1+230</f>
        <v>52443.1</v>
      </c>
      <c r="E30" s="133">
        <f>52213.1+230</f>
        <v>52443.1</v>
      </c>
      <c r="F30" s="134"/>
      <c r="G30" s="116">
        <v>100</v>
      </c>
    </row>
    <row r="31" spans="1:7" s="7" customFormat="1" ht="18.75" customHeight="1" x14ac:dyDescent="0.15">
      <c r="A31" s="131" t="s">
        <v>111</v>
      </c>
      <c r="B31" s="134"/>
      <c r="C31" s="134">
        <v>150</v>
      </c>
      <c r="D31" s="134">
        <v>150</v>
      </c>
      <c r="E31" s="133">
        <v>1295</v>
      </c>
      <c r="F31" s="134"/>
      <c r="G31" s="116">
        <v>863.33</v>
      </c>
    </row>
    <row r="32" spans="1:7" s="7" customFormat="1" ht="18.75" customHeight="1" x14ac:dyDescent="0.15">
      <c r="A32" s="131" t="s">
        <v>182</v>
      </c>
      <c r="B32" s="134"/>
      <c r="C32" s="134">
        <v>150</v>
      </c>
      <c r="D32" s="134">
        <v>150</v>
      </c>
      <c r="E32" s="133">
        <v>1295</v>
      </c>
      <c r="F32" s="134"/>
      <c r="G32" s="116">
        <v>863.33</v>
      </c>
    </row>
    <row r="33" spans="1:7" s="7" customFormat="1" ht="38.25" x14ac:dyDescent="0.15">
      <c r="A33" s="131" t="s">
        <v>113</v>
      </c>
      <c r="B33" s="134"/>
      <c r="C33" s="134">
        <v>706.23</v>
      </c>
      <c r="D33" s="134">
        <v>706.23</v>
      </c>
      <c r="E33" s="134">
        <v>660.85</v>
      </c>
      <c r="F33" s="134"/>
      <c r="G33" s="116">
        <v>93.57</v>
      </c>
    </row>
    <row r="34" spans="1:7" s="7" customFormat="1" ht="38.25" x14ac:dyDescent="0.15">
      <c r="A34" s="131" t="s">
        <v>183</v>
      </c>
      <c r="B34" s="134"/>
      <c r="C34" s="134">
        <v>45.38</v>
      </c>
      <c r="D34" s="134">
        <v>45.38</v>
      </c>
      <c r="E34" s="134"/>
      <c r="F34" s="134"/>
      <c r="G34" s="116"/>
    </row>
    <row r="35" spans="1:7" s="7" customFormat="1" ht="39" thickBot="1" x14ac:dyDescent="0.2">
      <c r="A35" s="132" t="s">
        <v>186</v>
      </c>
      <c r="B35" s="135"/>
      <c r="C35" s="135">
        <v>660.85</v>
      </c>
      <c r="D35" s="135">
        <v>660.85</v>
      </c>
      <c r="E35" s="135">
        <v>660.85</v>
      </c>
      <c r="F35" s="135"/>
      <c r="G35" s="137">
        <v>100</v>
      </c>
    </row>
    <row r="36" spans="1:7" s="3" customFormat="1" ht="23.25" customHeight="1" thickBot="1" x14ac:dyDescent="0.2">
      <c r="A36" s="127" t="s">
        <v>100</v>
      </c>
      <c r="B36" s="128">
        <v>1270023.1399999999</v>
      </c>
      <c r="C36" s="128">
        <v>1341202.3700000001</v>
      </c>
      <c r="D36" s="128">
        <v>1341202.3700000001</v>
      </c>
      <c r="E36" s="128">
        <v>1567104.58</v>
      </c>
      <c r="F36" s="129">
        <v>123.39</v>
      </c>
      <c r="G36" s="130">
        <v>116.84</v>
      </c>
    </row>
  </sheetData>
  <mergeCells count="1">
    <mergeCell ref="A1:G1"/>
  </mergeCells>
  <pageMargins left="0.7" right="0.7" top="0.75" bottom="0.75" header="0.3" footer="0.3"/>
  <pageSetup paperSize="9" scale="6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F5" sqref="F5"/>
    </sheetView>
  </sheetViews>
  <sheetFormatPr defaultRowHeight="11.25" x14ac:dyDescent="0.15"/>
  <cols>
    <col min="1" max="1" width="43.42578125" style="8" customWidth="1"/>
    <col min="2" max="2" width="17" style="8" customWidth="1"/>
    <col min="3" max="3" width="15.28515625" style="8" customWidth="1"/>
    <col min="4" max="4" width="15.140625" style="8" customWidth="1"/>
    <col min="5" max="5" width="15.5703125" style="8" customWidth="1"/>
    <col min="6" max="7" width="10.7109375" style="8" customWidth="1"/>
    <col min="8" max="16384" width="9.140625" style="8"/>
  </cols>
  <sheetData>
    <row r="1" spans="1:7" ht="42" customHeight="1" thickBot="1" x14ac:dyDescent="0.2">
      <c r="A1" s="256" t="s">
        <v>139</v>
      </c>
      <c r="B1" s="257"/>
      <c r="C1" s="257"/>
      <c r="D1" s="257"/>
      <c r="E1" s="257"/>
      <c r="F1" s="257"/>
      <c r="G1" s="258"/>
    </row>
    <row r="2" spans="1:7" s="1" customFormat="1" ht="43.5" customHeight="1" thickBot="1" x14ac:dyDescent="0.2">
      <c r="A2" s="23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4" t="s">
        <v>6</v>
      </c>
    </row>
    <row r="3" spans="1:7" s="3" customFormat="1" ht="18.75" customHeight="1" x14ac:dyDescent="0.2">
      <c r="A3" s="123" t="s">
        <v>7</v>
      </c>
      <c r="B3" s="2"/>
      <c r="C3" s="2"/>
      <c r="D3" s="2"/>
      <c r="E3" s="2"/>
      <c r="F3" s="2"/>
      <c r="G3" s="60"/>
    </row>
    <row r="4" spans="1:7" s="7" customFormat="1" ht="24" customHeight="1" x14ac:dyDescent="0.15">
      <c r="A4" s="125" t="s">
        <v>119</v>
      </c>
      <c r="B4" s="114">
        <v>1270023.1399999999</v>
      </c>
      <c r="C4" s="114">
        <v>1341202.3700000001</v>
      </c>
      <c r="D4" s="114">
        <v>1341202.3700000001</v>
      </c>
      <c r="E4" s="114">
        <v>1567104.58</v>
      </c>
      <c r="F4" s="115">
        <v>123.39</v>
      </c>
      <c r="G4" s="116">
        <v>116.84</v>
      </c>
    </row>
    <row r="5" spans="1:7" s="7" customFormat="1" ht="25.5" x14ac:dyDescent="0.15">
      <c r="A5" s="125" t="s">
        <v>120</v>
      </c>
      <c r="B5" s="114">
        <v>1269466.81</v>
      </c>
      <c r="C5" s="114">
        <v>1340422.1000000001</v>
      </c>
      <c r="D5" s="114">
        <v>1340422.1000000001</v>
      </c>
      <c r="E5" s="114">
        <v>1566504.58</v>
      </c>
      <c r="F5" s="126">
        <v>123.4</v>
      </c>
      <c r="G5" s="116">
        <v>116.87</v>
      </c>
    </row>
    <row r="6" spans="1:7" s="7" customFormat="1" ht="25.5" x14ac:dyDescent="0.15">
      <c r="A6" s="125" t="s">
        <v>121</v>
      </c>
      <c r="B6" s="115">
        <v>556.33000000000004</v>
      </c>
      <c r="C6" s="115">
        <v>780.27</v>
      </c>
      <c r="D6" s="115">
        <v>780.27</v>
      </c>
      <c r="E6" s="115">
        <v>600</v>
      </c>
      <c r="F6" s="115">
        <v>107.85</v>
      </c>
      <c r="G6" s="116">
        <v>76.900000000000006</v>
      </c>
    </row>
    <row r="7" spans="1:7" s="3" customFormat="1" ht="18.75" customHeight="1" x14ac:dyDescent="0.15">
      <c r="A7" s="123" t="s">
        <v>39</v>
      </c>
      <c r="B7" s="117">
        <v>1325538.5900000001</v>
      </c>
      <c r="C7" s="117">
        <v>1282884.53</v>
      </c>
      <c r="D7" s="117">
        <v>1282884.53</v>
      </c>
      <c r="E7" s="117">
        <v>1517363.88</v>
      </c>
      <c r="F7" s="118">
        <v>114.47</v>
      </c>
      <c r="G7" s="119">
        <v>118.28</v>
      </c>
    </row>
    <row r="8" spans="1:7" s="3" customFormat="1" ht="18.75" customHeight="1" thickBot="1" x14ac:dyDescent="0.2">
      <c r="A8" s="124" t="s">
        <v>100</v>
      </c>
      <c r="B8" s="120">
        <v>1270023.1399999999</v>
      </c>
      <c r="C8" s="120">
        <v>1341202.3700000001</v>
      </c>
      <c r="D8" s="120">
        <v>1341202.3700000001</v>
      </c>
      <c r="E8" s="120">
        <v>1567104.58</v>
      </c>
      <c r="F8" s="121">
        <v>123.39</v>
      </c>
      <c r="G8" s="122">
        <v>116.84</v>
      </c>
    </row>
  </sheetData>
  <mergeCells count="1">
    <mergeCell ref="A1:G1"/>
  </mergeCells>
  <pageMargins left="0.7" right="0.7" top="0.75" bottom="0.75" header="0.3" footer="0.3"/>
  <pageSetup paperSize="9" scale="6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4" sqref="C24"/>
    </sheetView>
  </sheetViews>
  <sheetFormatPr defaultRowHeight="11.25" x14ac:dyDescent="0.15"/>
  <cols>
    <col min="1" max="1" width="15.28515625" style="8" customWidth="1"/>
    <col min="2" max="2" width="20.42578125" style="8" customWidth="1"/>
    <col min="3" max="3" width="16.140625" style="8" customWidth="1"/>
    <col min="4" max="4" width="15.85546875" style="8" customWidth="1"/>
    <col min="5" max="5" width="18.140625" style="8" customWidth="1"/>
    <col min="6" max="7" width="12.140625" style="8" customWidth="1"/>
    <col min="8" max="16384" width="9.140625" style="8"/>
  </cols>
  <sheetData>
    <row r="1" spans="1:7" ht="38.25" customHeight="1" thickBot="1" x14ac:dyDescent="0.2">
      <c r="A1" s="256" t="s">
        <v>142</v>
      </c>
      <c r="B1" s="257"/>
      <c r="C1" s="257"/>
      <c r="D1" s="257"/>
      <c r="E1" s="257"/>
      <c r="F1" s="257"/>
      <c r="G1" s="258"/>
    </row>
    <row r="2" spans="1:7" ht="13.5" thickBot="1" x14ac:dyDescent="0.25">
      <c r="A2" s="259" t="s">
        <v>141</v>
      </c>
      <c r="B2" s="260"/>
      <c r="C2" s="260"/>
      <c r="D2" s="260"/>
      <c r="E2" s="260"/>
      <c r="F2" s="260"/>
      <c r="G2" s="261"/>
    </row>
    <row r="3" spans="1:7" s="1" customFormat="1" ht="31.5" customHeight="1" thickBot="1" x14ac:dyDescent="0.2">
      <c r="A3" s="64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6" t="s">
        <v>6</v>
      </c>
    </row>
    <row r="4" spans="1:7" s="1" customFormat="1" x14ac:dyDescent="0.15">
      <c r="A4" s="63" t="s">
        <v>141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1"/>
  <sheetViews>
    <sheetView workbookViewId="0">
      <selection activeCell="G26" sqref="G26"/>
    </sheetView>
  </sheetViews>
  <sheetFormatPr defaultRowHeight="11.25" x14ac:dyDescent="0.15"/>
  <cols>
    <col min="1" max="1" width="70.7109375" style="8" customWidth="1"/>
    <col min="2" max="2" width="16.140625" style="8" customWidth="1"/>
    <col min="3" max="3" width="15.7109375" style="8" customWidth="1"/>
    <col min="4" max="4" width="15.85546875" style="8" customWidth="1"/>
    <col min="5" max="5" width="12" style="8" customWidth="1"/>
    <col min="6" max="7" width="9.140625" style="8" customWidth="1"/>
    <col min="8" max="16384" width="9.140625" style="8"/>
  </cols>
  <sheetData>
    <row r="1" spans="1:5" ht="57.75" customHeight="1" thickBot="1" x14ac:dyDescent="0.2">
      <c r="A1" s="256" t="s">
        <v>140</v>
      </c>
      <c r="B1" s="262"/>
      <c r="C1" s="262"/>
      <c r="D1" s="262"/>
      <c r="E1" s="263"/>
    </row>
    <row r="2" spans="1:5" s="1" customFormat="1" ht="38.25" customHeight="1" thickBot="1" x14ac:dyDescent="0.2">
      <c r="A2" s="51" t="s">
        <v>0</v>
      </c>
      <c r="B2" s="52" t="s">
        <v>122</v>
      </c>
      <c r="C2" s="52" t="s">
        <v>123</v>
      </c>
      <c r="D2" s="52" t="s">
        <v>124</v>
      </c>
      <c r="E2" s="53" t="s">
        <v>125</v>
      </c>
    </row>
    <row r="3" spans="1:5" s="7" customFormat="1" ht="18" customHeight="1" thickBot="1" x14ac:dyDescent="0.2">
      <c r="A3" s="57" t="s">
        <v>126</v>
      </c>
      <c r="B3" s="58">
        <v>1341202.3700000001</v>
      </c>
      <c r="C3" s="58">
        <v>1341202.3700000001</v>
      </c>
      <c r="D3" s="58">
        <v>1567104.58</v>
      </c>
      <c r="E3" s="59">
        <v>116.84</v>
      </c>
    </row>
    <row r="4" spans="1:5" s="7" customFormat="1" ht="14.25" customHeight="1" x14ac:dyDescent="0.2">
      <c r="A4" s="54" t="s">
        <v>102</v>
      </c>
      <c r="B4" s="55">
        <v>6111.4</v>
      </c>
      <c r="C4" s="55">
        <v>6111.4</v>
      </c>
      <c r="D4" s="55">
        <v>6111.4</v>
      </c>
      <c r="E4" s="56">
        <v>100</v>
      </c>
    </row>
    <row r="5" spans="1:5" s="7" customFormat="1" ht="14.25" customHeight="1" x14ac:dyDescent="0.2">
      <c r="A5" s="25" t="s">
        <v>104</v>
      </c>
      <c r="B5" s="5">
        <v>8168.29</v>
      </c>
      <c r="C5" s="5">
        <v>8168.29</v>
      </c>
      <c r="D5" s="5">
        <v>6660.34</v>
      </c>
      <c r="E5" s="26">
        <v>81.540000000000006</v>
      </c>
    </row>
    <row r="6" spans="1:5" s="7" customFormat="1" ht="14.25" customHeight="1" x14ac:dyDescent="0.2">
      <c r="A6" s="25" t="s">
        <v>115</v>
      </c>
      <c r="B6" s="5">
        <v>5213.8900000000003</v>
      </c>
      <c r="C6" s="5">
        <v>5213.8900000000003</v>
      </c>
      <c r="D6" s="5">
        <v>3895.44</v>
      </c>
      <c r="E6" s="26">
        <v>74.709999999999994</v>
      </c>
    </row>
    <row r="7" spans="1:5" s="7" customFormat="1" ht="14.25" customHeight="1" x14ac:dyDescent="0.2">
      <c r="A7" s="25" t="s">
        <v>106</v>
      </c>
      <c r="B7" s="5">
        <v>1545.45</v>
      </c>
      <c r="C7" s="5">
        <v>1545.45</v>
      </c>
      <c r="D7" s="5">
        <v>1312</v>
      </c>
      <c r="E7" s="26">
        <v>84.89</v>
      </c>
    </row>
    <row r="8" spans="1:5" s="7" customFormat="1" ht="14.25" customHeight="1" x14ac:dyDescent="0.2">
      <c r="A8" s="25" t="s">
        <v>107</v>
      </c>
      <c r="B8" s="5">
        <v>82550</v>
      </c>
      <c r="C8" s="5">
        <v>82550</v>
      </c>
      <c r="D8" s="5">
        <v>82132.05</v>
      </c>
      <c r="E8" s="26">
        <v>99.49</v>
      </c>
    </row>
    <row r="9" spans="1:5" s="7" customFormat="1" ht="14.25" customHeight="1" x14ac:dyDescent="0.2">
      <c r="A9" s="25" t="s">
        <v>109</v>
      </c>
      <c r="B9" s="5">
        <v>1169098.4099999999</v>
      </c>
      <c r="C9" s="5">
        <v>1169098.4099999999</v>
      </c>
      <c r="D9" s="5">
        <v>1400900</v>
      </c>
      <c r="E9" s="26">
        <v>119.83</v>
      </c>
    </row>
    <row r="10" spans="1:5" s="7" customFormat="1" ht="14.25" customHeight="1" x14ac:dyDescent="0.2">
      <c r="A10" s="25" t="s">
        <v>110</v>
      </c>
      <c r="B10" s="5">
        <v>15215.6</v>
      </c>
      <c r="C10" s="5">
        <v>15215.6</v>
      </c>
      <c r="D10" s="5">
        <v>11694.4</v>
      </c>
      <c r="E10" s="26">
        <v>76.86</v>
      </c>
    </row>
    <row r="11" spans="1:5" s="7" customFormat="1" ht="14.25" customHeight="1" x14ac:dyDescent="0.2">
      <c r="A11" s="25" t="s">
        <v>116</v>
      </c>
      <c r="B11" s="6">
        <v>230</v>
      </c>
      <c r="C11" s="6">
        <v>230</v>
      </c>
      <c r="D11" s="6">
        <v>230</v>
      </c>
      <c r="E11" s="26">
        <v>100</v>
      </c>
    </row>
    <row r="12" spans="1:5" s="7" customFormat="1" ht="25.5" x14ac:dyDescent="0.2">
      <c r="A12" s="25" t="s">
        <v>117</v>
      </c>
      <c r="B12" s="5">
        <v>52213.1</v>
      </c>
      <c r="C12" s="5">
        <v>52213.1</v>
      </c>
      <c r="D12" s="5">
        <v>52213.1</v>
      </c>
      <c r="E12" s="26">
        <v>100</v>
      </c>
    </row>
    <row r="13" spans="1:5" s="7" customFormat="1" ht="14.25" customHeight="1" x14ac:dyDescent="0.2">
      <c r="A13" s="25" t="s">
        <v>112</v>
      </c>
      <c r="B13" s="6">
        <v>150</v>
      </c>
      <c r="C13" s="6">
        <v>150</v>
      </c>
      <c r="D13" s="5">
        <v>1295</v>
      </c>
      <c r="E13" s="26">
        <v>863.33</v>
      </c>
    </row>
    <row r="14" spans="1:5" s="7" customFormat="1" ht="25.5" x14ac:dyDescent="0.2">
      <c r="A14" s="25" t="s">
        <v>114</v>
      </c>
      <c r="B14" s="6">
        <v>45.38</v>
      </c>
      <c r="C14" s="6">
        <v>45.38</v>
      </c>
      <c r="D14" s="4"/>
      <c r="E14" s="27"/>
    </row>
    <row r="15" spans="1:5" s="7" customFormat="1" ht="25.5" x14ac:dyDescent="0.2">
      <c r="A15" s="25" t="s">
        <v>118</v>
      </c>
      <c r="B15" s="6">
        <v>660.85</v>
      </c>
      <c r="C15" s="6">
        <v>660.85</v>
      </c>
      <c r="D15" s="6">
        <v>660.85</v>
      </c>
      <c r="E15" s="26">
        <v>100</v>
      </c>
    </row>
    <row r="16" spans="1:5" s="7" customFormat="1" ht="16.5" customHeight="1" x14ac:dyDescent="0.15">
      <c r="A16" s="28" t="s">
        <v>127</v>
      </c>
      <c r="B16" s="17">
        <v>780.27</v>
      </c>
      <c r="C16" s="17">
        <v>780.27</v>
      </c>
      <c r="D16" s="17">
        <v>600</v>
      </c>
      <c r="E16" s="29">
        <v>76.900000000000006</v>
      </c>
    </row>
    <row r="17" spans="1:5" s="12" customFormat="1" ht="16.5" customHeight="1" x14ac:dyDescent="0.15">
      <c r="A17" s="30" t="s">
        <v>128</v>
      </c>
      <c r="B17" s="18">
        <v>780.27</v>
      </c>
      <c r="C17" s="18">
        <v>780.27</v>
      </c>
      <c r="D17" s="18">
        <v>600</v>
      </c>
      <c r="E17" s="31">
        <v>76.900000000000006</v>
      </c>
    </row>
    <row r="18" spans="1:5" s="7" customFormat="1" ht="16.5" customHeight="1" x14ac:dyDescent="0.15">
      <c r="A18" s="32" t="s">
        <v>102</v>
      </c>
      <c r="B18" s="15">
        <v>270</v>
      </c>
      <c r="C18" s="15">
        <v>270</v>
      </c>
      <c r="D18" s="15">
        <v>270</v>
      </c>
      <c r="E18" s="33">
        <v>100</v>
      </c>
    </row>
    <row r="19" spans="1:5" s="7" customFormat="1" ht="14.25" customHeight="1" x14ac:dyDescent="0.2">
      <c r="A19" s="34" t="s">
        <v>49</v>
      </c>
      <c r="B19" s="6">
        <v>270</v>
      </c>
      <c r="C19" s="6">
        <v>270</v>
      </c>
      <c r="D19" s="6">
        <v>270</v>
      </c>
      <c r="E19" s="26">
        <v>100</v>
      </c>
    </row>
    <row r="20" spans="1:5" s="7" customFormat="1" ht="14.25" customHeight="1" x14ac:dyDescent="0.2">
      <c r="A20" s="35" t="s">
        <v>51</v>
      </c>
      <c r="B20" s="10"/>
      <c r="C20" s="10"/>
      <c r="D20" s="10">
        <v>270</v>
      </c>
      <c r="E20" s="36">
        <v>203.42</v>
      </c>
    </row>
    <row r="21" spans="1:5" s="7" customFormat="1" ht="16.5" customHeight="1" x14ac:dyDescent="0.15">
      <c r="A21" s="32" t="s">
        <v>104</v>
      </c>
      <c r="B21" s="15">
        <v>223.27</v>
      </c>
      <c r="C21" s="15">
        <v>223.27</v>
      </c>
      <c r="D21" s="15">
        <v>65.2</v>
      </c>
      <c r="E21" s="33">
        <v>29.2</v>
      </c>
    </row>
    <row r="22" spans="1:5" s="7" customFormat="1" ht="14.25" customHeight="1" x14ac:dyDescent="0.2">
      <c r="A22" s="34" t="s">
        <v>49</v>
      </c>
      <c r="B22" s="6">
        <v>223.27</v>
      </c>
      <c r="C22" s="6">
        <v>223.27</v>
      </c>
      <c r="D22" s="6">
        <v>65.2</v>
      </c>
      <c r="E22" s="26">
        <v>29.2</v>
      </c>
    </row>
    <row r="23" spans="1:5" s="7" customFormat="1" ht="14.25" customHeight="1" x14ac:dyDescent="0.2">
      <c r="A23" s="35" t="s">
        <v>51</v>
      </c>
      <c r="B23" s="10"/>
      <c r="C23" s="10"/>
      <c r="D23" s="10">
        <v>65.2</v>
      </c>
      <c r="E23" s="36">
        <v>57.56</v>
      </c>
    </row>
    <row r="24" spans="1:5" s="7" customFormat="1" ht="16.5" customHeight="1" x14ac:dyDescent="0.15">
      <c r="A24" s="32" t="s">
        <v>109</v>
      </c>
      <c r="B24" s="15">
        <v>287</v>
      </c>
      <c r="C24" s="15">
        <v>287</v>
      </c>
      <c r="D24" s="15">
        <v>264.8</v>
      </c>
      <c r="E24" s="33">
        <v>92.26</v>
      </c>
    </row>
    <row r="25" spans="1:5" s="7" customFormat="1" ht="14.25" customHeight="1" x14ac:dyDescent="0.2">
      <c r="A25" s="34" t="s">
        <v>49</v>
      </c>
      <c r="B25" s="6">
        <v>287</v>
      </c>
      <c r="C25" s="6">
        <v>287</v>
      </c>
      <c r="D25" s="6">
        <v>264.8</v>
      </c>
      <c r="E25" s="26">
        <v>92.26</v>
      </c>
    </row>
    <row r="26" spans="1:5" s="7" customFormat="1" ht="14.25" customHeight="1" x14ac:dyDescent="0.2">
      <c r="A26" s="35" t="s">
        <v>51</v>
      </c>
      <c r="B26" s="10"/>
      <c r="C26" s="10"/>
      <c r="D26" s="10">
        <v>264.8</v>
      </c>
      <c r="E26" s="36">
        <v>92.26</v>
      </c>
    </row>
    <row r="27" spans="1:5" s="7" customFormat="1" ht="16.5" customHeight="1" x14ac:dyDescent="0.2">
      <c r="A27" s="38" t="s">
        <v>129</v>
      </c>
      <c r="B27" s="14">
        <v>1265120.06</v>
      </c>
      <c r="C27" s="14">
        <v>1265120.06</v>
      </c>
      <c r="D27" s="14">
        <v>1495002.83</v>
      </c>
      <c r="E27" s="39">
        <v>118.17</v>
      </c>
    </row>
    <row r="28" spans="1:5" s="12" customFormat="1" ht="16.5" customHeight="1" x14ac:dyDescent="0.2">
      <c r="A28" s="40" t="s">
        <v>130</v>
      </c>
      <c r="B28" s="13">
        <v>1265120.06</v>
      </c>
      <c r="C28" s="13">
        <v>1265120.06</v>
      </c>
      <c r="D28" s="13">
        <v>1495002.83</v>
      </c>
      <c r="E28" s="41">
        <v>118.17</v>
      </c>
    </row>
    <row r="29" spans="1:5" s="7" customFormat="1" ht="16.5" customHeight="1" x14ac:dyDescent="0.15">
      <c r="A29" s="32" t="s">
        <v>102</v>
      </c>
      <c r="B29" s="16">
        <v>2541.4</v>
      </c>
      <c r="C29" s="16">
        <v>2541.4</v>
      </c>
      <c r="D29" s="16">
        <v>2541.4</v>
      </c>
      <c r="E29" s="33">
        <v>100</v>
      </c>
    </row>
    <row r="30" spans="1:5" s="7" customFormat="1" ht="14.25" customHeight="1" x14ac:dyDescent="0.2">
      <c r="A30" s="34" t="s">
        <v>49</v>
      </c>
      <c r="B30" s="5">
        <v>2541.4</v>
      </c>
      <c r="C30" s="5">
        <v>2541.4</v>
      </c>
      <c r="D30" s="5">
        <v>2541.4</v>
      </c>
      <c r="E30" s="26">
        <v>100</v>
      </c>
    </row>
    <row r="31" spans="1:5" s="7" customFormat="1" ht="14.25" customHeight="1" x14ac:dyDescent="0.2">
      <c r="A31" s="42" t="s">
        <v>68</v>
      </c>
      <c r="B31" s="9"/>
      <c r="C31" s="9"/>
      <c r="D31" s="9">
        <v>2541.4</v>
      </c>
      <c r="E31" s="36">
        <v>100</v>
      </c>
    </row>
    <row r="32" spans="1:5" s="7" customFormat="1" ht="16.5" customHeight="1" x14ac:dyDescent="0.15">
      <c r="A32" s="32" t="s">
        <v>104</v>
      </c>
      <c r="B32" s="16">
        <v>7679.57</v>
      </c>
      <c r="C32" s="149">
        <v>7679.57</v>
      </c>
      <c r="D32" s="149">
        <v>6595.14</v>
      </c>
      <c r="E32" s="150">
        <v>85.88</v>
      </c>
    </row>
    <row r="33" spans="1:5" s="7" customFormat="1" ht="14.25" customHeight="1" x14ac:dyDescent="0.2">
      <c r="A33" s="34" t="s">
        <v>49</v>
      </c>
      <c r="B33" s="5">
        <v>7463.64</v>
      </c>
      <c r="C33" s="5">
        <v>7463.64</v>
      </c>
      <c r="D33" s="5">
        <v>6589.59</v>
      </c>
      <c r="E33" s="26">
        <v>88.29</v>
      </c>
    </row>
    <row r="34" spans="1:5" s="7" customFormat="1" ht="14.25" customHeight="1" x14ac:dyDescent="0.2">
      <c r="A34" s="42" t="s">
        <v>51</v>
      </c>
      <c r="B34" s="9"/>
      <c r="C34" s="9"/>
      <c r="D34" s="9">
        <v>6125</v>
      </c>
      <c r="E34" s="36">
        <v>107.72</v>
      </c>
    </row>
    <row r="35" spans="1:5" s="7" customFormat="1" ht="14.25" customHeight="1" x14ac:dyDescent="0.2">
      <c r="A35" s="42" t="s">
        <v>56</v>
      </c>
      <c r="B35" s="10"/>
      <c r="C35" s="10"/>
      <c r="D35" s="10">
        <v>458.85</v>
      </c>
      <c r="E35" s="36">
        <v>81.14</v>
      </c>
    </row>
    <row r="36" spans="1:5" s="7" customFormat="1" ht="14.25" customHeight="1" x14ac:dyDescent="0.2">
      <c r="A36" s="42" t="s">
        <v>63</v>
      </c>
      <c r="B36" s="10"/>
      <c r="C36" s="10"/>
      <c r="D36" s="10">
        <v>5.74</v>
      </c>
      <c r="E36" s="36">
        <v>2.37</v>
      </c>
    </row>
    <row r="37" spans="1:5" s="7" customFormat="1" ht="14.25" customHeight="1" x14ac:dyDescent="0.2">
      <c r="A37" s="34" t="s">
        <v>80</v>
      </c>
      <c r="B37" s="6">
        <v>15.93</v>
      </c>
      <c r="C37" s="6">
        <v>15.93</v>
      </c>
      <c r="D37" s="6">
        <v>5.55</v>
      </c>
      <c r="E37" s="26">
        <v>34.840000000000003</v>
      </c>
    </row>
    <row r="38" spans="1:5" s="7" customFormat="1" ht="14.25" customHeight="1" x14ac:dyDescent="0.2">
      <c r="A38" s="42" t="s">
        <v>83</v>
      </c>
      <c r="B38" s="10"/>
      <c r="C38" s="10"/>
      <c r="D38" s="10">
        <v>5.55</v>
      </c>
      <c r="E38" s="36">
        <v>34.840000000000003</v>
      </c>
    </row>
    <row r="39" spans="1:5" s="7" customFormat="1" ht="14.25" customHeight="1" x14ac:dyDescent="0.2">
      <c r="A39" s="34" t="s">
        <v>91</v>
      </c>
      <c r="B39" s="6">
        <v>200</v>
      </c>
      <c r="C39" s="6">
        <v>200</v>
      </c>
      <c r="D39" s="4"/>
      <c r="E39" s="27"/>
    </row>
    <row r="40" spans="1:5" s="7" customFormat="1" ht="16.5" customHeight="1" x14ac:dyDescent="0.15">
      <c r="A40" s="32" t="s">
        <v>115</v>
      </c>
      <c r="B40" s="16">
        <v>3176.99</v>
      </c>
      <c r="C40" s="16">
        <v>3176.99</v>
      </c>
      <c r="D40" s="16">
        <v>1858.54</v>
      </c>
      <c r="E40" s="33">
        <v>58.5</v>
      </c>
    </row>
    <row r="41" spans="1:5" s="7" customFormat="1" ht="14.25" customHeight="1" x14ac:dyDescent="0.2">
      <c r="A41" s="34" t="s">
        <v>49</v>
      </c>
      <c r="B41" s="6">
        <v>200</v>
      </c>
      <c r="C41" s="6">
        <v>200</v>
      </c>
      <c r="D41" s="6">
        <v>200</v>
      </c>
      <c r="E41" s="26">
        <v>100</v>
      </c>
    </row>
    <row r="42" spans="1:5" s="7" customFormat="1" ht="14.25" customHeight="1" x14ac:dyDescent="0.2">
      <c r="A42" s="42" t="s">
        <v>56</v>
      </c>
      <c r="B42" s="10"/>
      <c r="C42" s="10"/>
      <c r="D42" s="10">
        <v>200</v>
      </c>
      <c r="E42" s="36">
        <v>100</v>
      </c>
    </row>
    <row r="43" spans="1:5" s="7" customFormat="1" ht="14.25" customHeight="1" x14ac:dyDescent="0.2">
      <c r="A43" s="34" t="s">
        <v>91</v>
      </c>
      <c r="B43" s="5">
        <v>2976.99</v>
      </c>
      <c r="C43" s="5">
        <v>2976.99</v>
      </c>
      <c r="D43" s="5">
        <v>1658.54</v>
      </c>
      <c r="E43" s="26">
        <v>55.71</v>
      </c>
    </row>
    <row r="44" spans="1:5" s="7" customFormat="1" ht="14.25" customHeight="1" x14ac:dyDescent="0.2">
      <c r="A44" s="42" t="s">
        <v>93</v>
      </c>
      <c r="B44" s="9"/>
      <c r="C44" s="9"/>
      <c r="D44" s="9">
        <v>1364.87</v>
      </c>
      <c r="E44" s="36">
        <v>45.85</v>
      </c>
    </row>
    <row r="45" spans="1:5" s="7" customFormat="1" ht="14.25" customHeight="1" x14ac:dyDescent="0.2">
      <c r="A45" s="42" t="s">
        <v>99</v>
      </c>
      <c r="B45" s="11"/>
      <c r="C45" s="11"/>
      <c r="D45" s="10">
        <v>293.67</v>
      </c>
      <c r="E45" s="37"/>
    </row>
    <row r="46" spans="1:5" s="7" customFormat="1" ht="14.25" customHeight="1" x14ac:dyDescent="0.15">
      <c r="A46" s="32" t="s">
        <v>106</v>
      </c>
      <c r="B46" s="16">
        <v>1280</v>
      </c>
      <c r="C46" s="16">
        <v>1280</v>
      </c>
      <c r="D46" s="16">
        <v>1312</v>
      </c>
      <c r="E46" s="33">
        <v>102.5</v>
      </c>
    </row>
    <row r="47" spans="1:5" s="7" customFormat="1" ht="14.25" customHeight="1" x14ac:dyDescent="0.2">
      <c r="A47" s="34" t="s">
        <v>49</v>
      </c>
      <c r="B47" s="5">
        <v>1280</v>
      </c>
      <c r="C47" s="5">
        <v>1280</v>
      </c>
      <c r="D47" s="5">
        <v>1312</v>
      </c>
      <c r="E47" s="26">
        <v>102.5</v>
      </c>
    </row>
    <row r="48" spans="1:5" s="7" customFormat="1" ht="14.25" customHeight="1" x14ac:dyDescent="0.2">
      <c r="A48" s="42" t="s">
        <v>75</v>
      </c>
      <c r="B48" s="9"/>
      <c r="C48" s="9"/>
      <c r="D48" s="9">
        <v>1312</v>
      </c>
      <c r="E48" s="36">
        <v>102.5</v>
      </c>
    </row>
    <row r="49" spans="1:5" s="7" customFormat="1" ht="16.5" customHeight="1" x14ac:dyDescent="0.15">
      <c r="A49" s="32" t="s">
        <v>107</v>
      </c>
      <c r="B49" s="16">
        <v>82550</v>
      </c>
      <c r="C49" s="16">
        <v>82550</v>
      </c>
      <c r="D49" s="16">
        <v>82132.05</v>
      </c>
      <c r="E49" s="33">
        <v>99.49</v>
      </c>
    </row>
    <row r="50" spans="1:5" s="7" customFormat="1" ht="14.25" customHeight="1" x14ac:dyDescent="0.2">
      <c r="A50" s="34" t="s">
        <v>49</v>
      </c>
      <c r="B50" s="5">
        <v>82218.19</v>
      </c>
      <c r="C50" s="5">
        <v>82218.19</v>
      </c>
      <c r="D50" s="5">
        <v>81978.320000000007</v>
      </c>
      <c r="E50" s="26">
        <v>99.71</v>
      </c>
    </row>
    <row r="51" spans="1:5" s="7" customFormat="1" ht="14.25" customHeight="1" x14ac:dyDescent="0.2">
      <c r="A51" s="42" t="s">
        <v>51</v>
      </c>
      <c r="B51" s="9"/>
      <c r="C51" s="9"/>
      <c r="D51" s="9">
        <v>3408.59</v>
      </c>
      <c r="E51" s="36">
        <v>131.1</v>
      </c>
    </row>
    <row r="52" spans="1:5" s="7" customFormat="1" ht="14.25" customHeight="1" x14ac:dyDescent="0.2">
      <c r="A52" s="42" t="s">
        <v>52</v>
      </c>
      <c r="B52" s="9"/>
      <c r="C52" s="9"/>
      <c r="D52" s="9">
        <v>21434.68</v>
      </c>
      <c r="E52" s="36">
        <v>90.49</v>
      </c>
    </row>
    <row r="53" spans="1:5" s="7" customFormat="1" ht="14.25" customHeight="1" x14ac:dyDescent="0.2">
      <c r="A53" s="42" t="s">
        <v>53</v>
      </c>
      <c r="B53" s="10"/>
      <c r="C53" s="10"/>
      <c r="D53" s="10">
        <v>345</v>
      </c>
      <c r="E53" s="36">
        <v>86.65</v>
      </c>
    </row>
    <row r="54" spans="1:5" s="7" customFormat="1" ht="14.25" customHeight="1" x14ac:dyDescent="0.2">
      <c r="A54" s="42" t="s">
        <v>56</v>
      </c>
      <c r="B54" s="9"/>
      <c r="C54" s="9"/>
      <c r="D54" s="9">
        <v>7645.19</v>
      </c>
      <c r="E54" s="36">
        <v>120.31</v>
      </c>
    </row>
    <row r="55" spans="1:5" s="7" customFormat="1" ht="14.25" customHeight="1" x14ac:dyDescent="0.2">
      <c r="A55" s="42" t="s">
        <v>57</v>
      </c>
      <c r="B55" s="9"/>
      <c r="C55" s="9"/>
      <c r="D55" s="9">
        <v>2839.91</v>
      </c>
      <c r="E55" s="36">
        <v>178.31</v>
      </c>
    </row>
    <row r="56" spans="1:5" s="7" customFormat="1" ht="14.25" customHeight="1" x14ac:dyDescent="0.2">
      <c r="A56" s="42" t="s">
        <v>58</v>
      </c>
      <c r="B56" s="9"/>
      <c r="C56" s="9"/>
      <c r="D56" s="9">
        <v>18840</v>
      </c>
      <c r="E56" s="36">
        <v>81.75</v>
      </c>
    </row>
    <row r="57" spans="1:5" s="7" customFormat="1" ht="14.25" customHeight="1" x14ac:dyDescent="0.2">
      <c r="A57" s="42" t="s">
        <v>59</v>
      </c>
      <c r="B57" s="9"/>
      <c r="C57" s="9"/>
      <c r="D57" s="9">
        <v>2561.81</v>
      </c>
      <c r="E57" s="36">
        <v>150.07</v>
      </c>
    </row>
    <row r="58" spans="1:5" s="7" customFormat="1" ht="14.25" customHeight="1" x14ac:dyDescent="0.2">
      <c r="A58" s="42" t="s">
        <v>60</v>
      </c>
      <c r="B58" s="10"/>
      <c r="C58" s="10"/>
      <c r="D58" s="9">
        <v>1442.21</v>
      </c>
      <c r="E58" s="36">
        <v>302.62</v>
      </c>
    </row>
    <row r="59" spans="1:5" s="7" customFormat="1" ht="14.25" customHeight="1" x14ac:dyDescent="0.2">
      <c r="A59" s="42" t="s">
        <v>61</v>
      </c>
      <c r="B59" s="10"/>
      <c r="C59" s="10"/>
      <c r="D59" s="10">
        <v>403.93</v>
      </c>
      <c r="E59" s="36">
        <v>101.45</v>
      </c>
    </row>
    <row r="60" spans="1:5" s="7" customFormat="1" ht="14.25" customHeight="1" x14ac:dyDescent="0.2">
      <c r="A60" s="42" t="s">
        <v>63</v>
      </c>
      <c r="B60" s="9"/>
      <c r="C60" s="9"/>
      <c r="D60" s="9">
        <v>1321.09</v>
      </c>
      <c r="E60" s="36">
        <v>76.92</v>
      </c>
    </row>
    <row r="61" spans="1:5" s="7" customFormat="1" ht="14.25" customHeight="1" x14ac:dyDescent="0.2">
      <c r="A61" s="42" t="s">
        <v>64</v>
      </c>
      <c r="B61" s="9"/>
      <c r="C61" s="9"/>
      <c r="D61" s="9">
        <v>2430.25</v>
      </c>
      <c r="E61" s="36">
        <v>200.55</v>
      </c>
    </row>
    <row r="62" spans="1:5" s="7" customFormat="1" ht="14.25" customHeight="1" x14ac:dyDescent="0.2">
      <c r="A62" s="42" t="s">
        <v>65</v>
      </c>
      <c r="B62" s="10"/>
      <c r="C62" s="10"/>
      <c r="D62" s="10">
        <v>187.62</v>
      </c>
      <c r="E62" s="36">
        <v>70.44</v>
      </c>
    </row>
    <row r="63" spans="1:5" s="7" customFormat="1" ht="14.25" customHeight="1" x14ac:dyDescent="0.2">
      <c r="A63" s="42" t="s">
        <v>66</v>
      </c>
      <c r="B63" s="9"/>
      <c r="C63" s="9"/>
      <c r="D63" s="9">
        <v>10944.53</v>
      </c>
      <c r="E63" s="36">
        <v>99.23</v>
      </c>
    </row>
    <row r="64" spans="1:5" s="7" customFormat="1" ht="14.25" customHeight="1" x14ac:dyDescent="0.2">
      <c r="A64" s="42" t="s">
        <v>67</v>
      </c>
      <c r="B64" s="9"/>
      <c r="C64" s="9"/>
      <c r="D64" s="9">
        <v>1061.7</v>
      </c>
      <c r="E64" s="36">
        <v>105.32</v>
      </c>
    </row>
    <row r="65" spans="1:5" s="7" customFormat="1" ht="14.25" customHeight="1" x14ac:dyDescent="0.2">
      <c r="A65" s="42" t="s">
        <v>68</v>
      </c>
      <c r="B65" s="9"/>
      <c r="C65" s="9"/>
      <c r="D65" s="9">
        <v>2034.01</v>
      </c>
      <c r="E65" s="36">
        <v>154.26</v>
      </c>
    </row>
    <row r="66" spans="1:5" s="7" customFormat="1" ht="14.25" customHeight="1" x14ac:dyDescent="0.2">
      <c r="A66" s="42" t="s">
        <v>70</v>
      </c>
      <c r="B66" s="9"/>
      <c r="C66" s="9"/>
      <c r="D66" s="9">
        <v>2545.5</v>
      </c>
      <c r="E66" s="36">
        <v>93.34</v>
      </c>
    </row>
    <row r="67" spans="1:5" s="7" customFormat="1" ht="14.25" customHeight="1" x14ac:dyDescent="0.2">
      <c r="A67" s="42" t="s">
        <v>71</v>
      </c>
      <c r="B67" s="9"/>
      <c r="C67" s="9"/>
      <c r="D67" s="9">
        <v>1466.19</v>
      </c>
      <c r="E67" s="36">
        <v>104.73</v>
      </c>
    </row>
    <row r="68" spans="1:5" s="7" customFormat="1" ht="14.25" customHeight="1" x14ac:dyDescent="0.2">
      <c r="A68" s="42" t="s">
        <v>76</v>
      </c>
      <c r="B68" s="10"/>
      <c r="C68" s="10"/>
      <c r="D68" s="10">
        <v>303.12</v>
      </c>
      <c r="E68" s="36">
        <v>151.56</v>
      </c>
    </row>
    <row r="69" spans="1:5" s="7" customFormat="1" ht="14.25" customHeight="1" x14ac:dyDescent="0.2">
      <c r="A69" s="42" t="s">
        <v>77</v>
      </c>
      <c r="B69" s="10"/>
      <c r="C69" s="10"/>
      <c r="D69" s="10">
        <v>205</v>
      </c>
      <c r="E69" s="36">
        <v>102.92</v>
      </c>
    </row>
    <row r="70" spans="1:5" s="7" customFormat="1" ht="14.25" customHeight="1" x14ac:dyDescent="0.2">
      <c r="A70" s="42" t="s">
        <v>78</v>
      </c>
      <c r="B70" s="10"/>
      <c r="C70" s="10"/>
      <c r="D70" s="10">
        <v>224.68</v>
      </c>
      <c r="E70" s="36">
        <v>307.39999999999998</v>
      </c>
    </row>
    <row r="71" spans="1:5" s="7" customFormat="1" ht="14.25" customHeight="1" x14ac:dyDescent="0.2">
      <c r="A71" s="42" t="s">
        <v>79</v>
      </c>
      <c r="B71" s="10"/>
      <c r="C71" s="10"/>
      <c r="D71" s="10">
        <v>333.31</v>
      </c>
      <c r="E71" s="36">
        <v>502.28</v>
      </c>
    </row>
    <row r="72" spans="1:5" s="7" customFormat="1" ht="14.25" customHeight="1" x14ac:dyDescent="0.2">
      <c r="A72" s="34" t="s">
        <v>80</v>
      </c>
      <c r="B72" s="6">
        <v>331.81</v>
      </c>
      <c r="C72" s="6">
        <v>331.81</v>
      </c>
      <c r="D72" s="6">
        <v>153.72999999999999</v>
      </c>
      <c r="E72" s="26">
        <v>46.33</v>
      </c>
    </row>
    <row r="73" spans="1:5" s="7" customFormat="1" ht="14.25" customHeight="1" x14ac:dyDescent="0.2">
      <c r="A73" s="42" t="s">
        <v>82</v>
      </c>
      <c r="B73" s="10"/>
      <c r="C73" s="10"/>
      <c r="D73" s="10">
        <v>153.72999999999999</v>
      </c>
      <c r="E73" s="36">
        <v>46.33</v>
      </c>
    </row>
    <row r="74" spans="1:5" s="7" customFormat="1" ht="16.5" customHeight="1" x14ac:dyDescent="0.15">
      <c r="A74" s="32" t="s">
        <v>109</v>
      </c>
      <c r="B74" s="16">
        <v>1167512.1000000001</v>
      </c>
      <c r="C74" s="16">
        <v>1167512.1000000001</v>
      </c>
      <c r="D74" s="16">
        <v>1399038.7</v>
      </c>
      <c r="E74" s="33">
        <v>119.83</v>
      </c>
    </row>
    <row r="75" spans="1:5" s="7" customFormat="1" ht="14.25" customHeight="1" x14ac:dyDescent="0.2">
      <c r="A75" s="34" t="s">
        <v>41</v>
      </c>
      <c r="B75" s="5">
        <v>1166713.94</v>
      </c>
      <c r="C75" s="5">
        <v>1166713.94</v>
      </c>
      <c r="D75" s="5">
        <v>1397942.86</v>
      </c>
      <c r="E75" s="26">
        <v>119.82</v>
      </c>
    </row>
    <row r="76" spans="1:5" s="7" customFormat="1" ht="14.25" customHeight="1" x14ac:dyDescent="0.2">
      <c r="A76" s="42" t="s">
        <v>43</v>
      </c>
      <c r="B76" s="9"/>
      <c r="C76" s="9"/>
      <c r="D76" s="9">
        <v>1125556.01</v>
      </c>
      <c r="E76" s="36">
        <v>120.78</v>
      </c>
    </row>
    <row r="77" spans="1:5" s="7" customFormat="1" ht="14.25" customHeight="1" x14ac:dyDescent="0.2">
      <c r="A77" s="42" t="s">
        <v>44</v>
      </c>
      <c r="B77" s="9"/>
      <c r="C77" s="9"/>
      <c r="D77" s="9">
        <v>36730.400000000001</v>
      </c>
      <c r="E77" s="36">
        <v>111.3</v>
      </c>
    </row>
    <row r="78" spans="1:5" s="7" customFormat="1" ht="14.25" customHeight="1" x14ac:dyDescent="0.2">
      <c r="A78" s="42" t="s">
        <v>46</v>
      </c>
      <c r="B78" s="9"/>
      <c r="C78" s="9"/>
      <c r="D78" s="9">
        <v>43837.45</v>
      </c>
      <c r="E78" s="36">
        <v>115.36</v>
      </c>
    </row>
    <row r="79" spans="1:5" s="7" customFormat="1" ht="14.25" customHeight="1" x14ac:dyDescent="0.2">
      <c r="A79" s="42" t="s">
        <v>48</v>
      </c>
      <c r="B79" s="9"/>
      <c r="C79" s="9"/>
      <c r="D79" s="9">
        <v>191819</v>
      </c>
      <c r="E79" s="36">
        <v>117.13</v>
      </c>
    </row>
    <row r="80" spans="1:5" s="7" customFormat="1" ht="14.25" customHeight="1" x14ac:dyDescent="0.2">
      <c r="A80" s="34" t="s">
        <v>49</v>
      </c>
      <c r="B80" s="6">
        <v>501.8</v>
      </c>
      <c r="C80" s="6">
        <v>501.8</v>
      </c>
      <c r="D80" s="6">
        <v>721.89</v>
      </c>
      <c r="E80" s="26">
        <v>143.86000000000001</v>
      </c>
    </row>
    <row r="81" spans="1:5" s="7" customFormat="1" ht="14.25" customHeight="1" x14ac:dyDescent="0.2">
      <c r="A81" s="42" t="s">
        <v>57</v>
      </c>
      <c r="B81" s="10"/>
      <c r="C81" s="10"/>
      <c r="D81" s="10">
        <v>45.2</v>
      </c>
      <c r="E81" s="36">
        <v>45.2</v>
      </c>
    </row>
    <row r="82" spans="1:5" s="7" customFormat="1" ht="14.25" customHeight="1" x14ac:dyDescent="0.2">
      <c r="A82" s="42" t="s">
        <v>69</v>
      </c>
      <c r="B82" s="10"/>
      <c r="C82" s="10"/>
      <c r="D82" s="10">
        <v>556.54</v>
      </c>
      <c r="E82" s="36">
        <v>838.67</v>
      </c>
    </row>
    <row r="83" spans="1:5" s="7" customFormat="1" ht="14.25" customHeight="1" x14ac:dyDescent="0.2">
      <c r="A83" s="42" t="s">
        <v>78</v>
      </c>
      <c r="B83" s="10"/>
      <c r="C83" s="10"/>
      <c r="D83" s="10">
        <v>120.15</v>
      </c>
      <c r="E83" s="36">
        <v>100.13</v>
      </c>
    </row>
    <row r="84" spans="1:5" s="7" customFormat="1" ht="24.75" customHeight="1" x14ac:dyDescent="0.2">
      <c r="A84" s="34" t="s">
        <v>84</v>
      </c>
      <c r="B84" s="4"/>
      <c r="C84" s="4"/>
      <c r="D84" s="115">
        <v>27.8</v>
      </c>
      <c r="E84" s="27"/>
    </row>
    <row r="85" spans="1:5" s="7" customFormat="1" ht="14.25" customHeight="1" x14ac:dyDescent="0.2">
      <c r="A85" s="42" t="s">
        <v>86</v>
      </c>
      <c r="B85" s="11"/>
      <c r="C85" s="11"/>
      <c r="D85" s="10">
        <v>27.8</v>
      </c>
      <c r="E85" s="37"/>
    </row>
    <row r="86" spans="1:5" s="7" customFormat="1" ht="14.25" customHeight="1" x14ac:dyDescent="0.2">
      <c r="A86" s="34" t="s">
        <v>91</v>
      </c>
      <c r="B86" s="6">
        <v>296.36</v>
      </c>
      <c r="C86" s="6">
        <v>296.36</v>
      </c>
      <c r="D86" s="6">
        <v>346.15</v>
      </c>
      <c r="E86" s="26">
        <v>116.8</v>
      </c>
    </row>
    <row r="87" spans="1:5" s="7" customFormat="1" ht="14.25" customHeight="1" x14ac:dyDescent="0.2">
      <c r="A87" s="42" t="s">
        <v>93</v>
      </c>
      <c r="B87" s="10"/>
      <c r="C87" s="10"/>
      <c r="D87" s="10">
        <v>107.5</v>
      </c>
      <c r="E87" s="36">
        <v>46.74</v>
      </c>
    </row>
    <row r="88" spans="1:5" s="7" customFormat="1" ht="14.25" customHeight="1" x14ac:dyDescent="0.2">
      <c r="A88" s="42" t="s">
        <v>97</v>
      </c>
      <c r="B88" s="10"/>
      <c r="C88" s="10"/>
      <c r="D88" s="10">
        <v>238.65</v>
      </c>
      <c r="E88" s="36">
        <v>359.63</v>
      </c>
    </row>
    <row r="89" spans="1:5" s="7" customFormat="1" ht="16.5" customHeight="1" x14ac:dyDescent="0.15">
      <c r="A89" s="32" t="s">
        <v>116</v>
      </c>
      <c r="B89" s="15">
        <v>230</v>
      </c>
      <c r="C89" s="15">
        <v>230</v>
      </c>
      <c r="D89" s="15">
        <v>230</v>
      </c>
      <c r="E89" s="33">
        <v>100</v>
      </c>
    </row>
    <row r="90" spans="1:5" s="7" customFormat="1" ht="14.25" customHeight="1" x14ac:dyDescent="0.2">
      <c r="A90" s="34" t="s">
        <v>91</v>
      </c>
      <c r="B90" s="6">
        <v>230</v>
      </c>
      <c r="C90" s="6">
        <v>230</v>
      </c>
      <c r="D90" s="6">
        <v>230</v>
      </c>
      <c r="E90" s="26">
        <v>100</v>
      </c>
    </row>
    <row r="91" spans="1:5" s="7" customFormat="1" ht="14.25" customHeight="1" x14ac:dyDescent="0.2">
      <c r="A91" s="42" t="s">
        <v>93</v>
      </c>
      <c r="B91" s="10"/>
      <c r="C91" s="10"/>
      <c r="D91" s="10">
        <v>230</v>
      </c>
      <c r="E91" s="36">
        <v>100</v>
      </c>
    </row>
    <row r="92" spans="1:5" s="7" customFormat="1" ht="16.5" customHeight="1" x14ac:dyDescent="0.15">
      <c r="A92" s="32" t="s">
        <v>112</v>
      </c>
      <c r="B92" s="15">
        <v>150</v>
      </c>
      <c r="C92" s="15">
        <v>150</v>
      </c>
      <c r="D92" s="16">
        <v>1295</v>
      </c>
      <c r="E92" s="33">
        <v>863.33</v>
      </c>
    </row>
    <row r="93" spans="1:5" s="7" customFormat="1" ht="14.25" customHeight="1" x14ac:dyDescent="0.2">
      <c r="A93" s="34" t="s">
        <v>49</v>
      </c>
      <c r="B93" s="6">
        <v>50</v>
      </c>
      <c r="C93" s="6">
        <v>50</v>
      </c>
      <c r="D93" s="6">
        <v>55.01</v>
      </c>
      <c r="E93" s="26">
        <v>110.02</v>
      </c>
    </row>
    <row r="94" spans="1:5" s="7" customFormat="1" ht="14.25" customHeight="1" x14ac:dyDescent="0.2">
      <c r="A94" s="42" t="s">
        <v>56</v>
      </c>
      <c r="B94" s="10"/>
      <c r="C94" s="10"/>
      <c r="D94" s="10">
        <v>55.01</v>
      </c>
      <c r="E94" s="36">
        <v>220.04</v>
      </c>
    </row>
    <row r="95" spans="1:5" s="7" customFormat="1" ht="14.25" customHeight="1" x14ac:dyDescent="0.2">
      <c r="A95" s="34" t="s">
        <v>91</v>
      </c>
      <c r="B95" s="6">
        <v>100</v>
      </c>
      <c r="C95" s="6">
        <v>100</v>
      </c>
      <c r="D95" s="5">
        <v>1239.99</v>
      </c>
      <c r="E95" s="43">
        <v>1239.99</v>
      </c>
    </row>
    <row r="96" spans="1:5" s="7" customFormat="1" ht="14.25" customHeight="1" x14ac:dyDescent="0.2">
      <c r="A96" s="42" t="s">
        <v>93</v>
      </c>
      <c r="B96" s="11"/>
      <c r="C96" s="11"/>
      <c r="D96" s="10">
        <v>445</v>
      </c>
      <c r="E96" s="37"/>
    </row>
    <row r="97" spans="1:5" s="7" customFormat="1" ht="14.25" customHeight="1" x14ac:dyDescent="0.2">
      <c r="A97" s="42" t="s">
        <v>95</v>
      </c>
      <c r="B97" s="10"/>
      <c r="C97" s="10"/>
      <c r="D97" s="10">
        <v>794.99</v>
      </c>
      <c r="E97" s="36">
        <v>794.99</v>
      </c>
    </row>
    <row r="98" spans="1:5" s="7" customFormat="1" ht="16.5" customHeight="1" x14ac:dyDescent="0.15">
      <c r="A98" s="28" t="s">
        <v>131</v>
      </c>
      <c r="B98" s="19">
        <v>71961.649999999994</v>
      </c>
      <c r="C98" s="19">
        <v>71961.649999999994</v>
      </c>
      <c r="D98" s="19">
        <v>68204</v>
      </c>
      <c r="E98" s="29">
        <v>94.78</v>
      </c>
    </row>
    <row r="99" spans="1:5" s="12" customFormat="1" ht="16.5" customHeight="1" x14ac:dyDescent="0.15">
      <c r="A99" s="30" t="s">
        <v>132</v>
      </c>
      <c r="B99" s="20">
        <v>3565.45</v>
      </c>
      <c r="C99" s="20">
        <v>3565.45</v>
      </c>
      <c r="D99" s="20">
        <v>3329</v>
      </c>
      <c r="E99" s="31">
        <v>93.37</v>
      </c>
    </row>
    <row r="100" spans="1:5" s="7" customFormat="1" ht="16.5" customHeight="1" x14ac:dyDescent="0.15">
      <c r="A100" s="32" t="s">
        <v>102</v>
      </c>
      <c r="B100" s="16">
        <v>3300</v>
      </c>
      <c r="C100" s="16">
        <v>3300</v>
      </c>
      <c r="D100" s="16">
        <v>3300</v>
      </c>
      <c r="E100" s="33">
        <v>100</v>
      </c>
    </row>
    <row r="101" spans="1:5" s="7" customFormat="1" ht="14.25" customHeight="1" x14ac:dyDescent="0.2">
      <c r="A101" s="34" t="s">
        <v>49</v>
      </c>
      <c r="B101" s="5">
        <v>3300</v>
      </c>
      <c r="C101" s="5">
        <v>3300</v>
      </c>
      <c r="D101" s="5">
        <v>3300</v>
      </c>
      <c r="E101" s="26">
        <v>100</v>
      </c>
    </row>
    <row r="102" spans="1:5" s="7" customFormat="1" ht="14.25" customHeight="1" x14ac:dyDescent="0.2">
      <c r="A102" s="42" t="s">
        <v>51</v>
      </c>
      <c r="B102" s="10"/>
      <c r="C102" s="10"/>
      <c r="D102" s="10">
        <v>30</v>
      </c>
      <c r="E102" s="36">
        <v>11.26</v>
      </c>
    </row>
    <row r="103" spans="1:5" s="7" customFormat="1" ht="14.25" customHeight="1" x14ac:dyDescent="0.2">
      <c r="A103" s="42" t="s">
        <v>56</v>
      </c>
      <c r="B103" s="10"/>
      <c r="C103" s="10"/>
      <c r="D103" s="10">
        <v>332.37</v>
      </c>
      <c r="E103" s="36">
        <v>66.72</v>
      </c>
    </row>
    <row r="104" spans="1:5" s="7" customFormat="1" ht="14.25" customHeight="1" x14ac:dyDescent="0.2">
      <c r="A104" s="42" t="s">
        <v>57</v>
      </c>
      <c r="B104" s="10"/>
      <c r="C104" s="10"/>
      <c r="D104" s="10">
        <v>841.93</v>
      </c>
      <c r="E104" s="36">
        <v>148.21</v>
      </c>
    </row>
    <row r="105" spans="1:5" s="7" customFormat="1" ht="14.25" customHeight="1" x14ac:dyDescent="0.2">
      <c r="A105" s="42" t="s">
        <v>63</v>
      </c>
      <c r="B105" s="10"/>
      <c r="C105" s="10"/>
      <c r="D105" s="10">
        <v>499.8</v>
      </c>
      <c r="E105" s="44">
        <v>4200</v>
      </c>
    </row>
    <row r="106" spans="1:5" s="7" customFormat="1" ht="14.25" customHeight="1" x14ac:dyDescent="0.2">
      <c r="A106" s="42" t="s">
        <v>69</v>
      </c>
      <c r="B106" s="10"/>
      <c r="C106" s="10"/>
      <c r="D106" s="10">
        <v>891.9</v>
      </c>
      <c r="E106" s="36">
        <v>100</v>
      </c>
    </row>
    <row r="107" spans="1:5" s="7" customFormat="1" ht="14.25" customHeight="1" x14ac:dyDescent="0.2">
      <c r="A107" s="42" t="s">
        <v>71</v>
      </c>
      <c r="B107" s="9"/>
      <c r="C107" s="9"/>
      <c r="D107" s="10">
        <v>704</v>
      </c>
      <c r="E107" s="36">
        <v>66.19</v>
      </c>
    </row>
    <row r="108" spans="1:5" s="7" customFormat="1" ht="16.5" customHeight="1" x14ac:dyDescent="0.15">
      <c r="A108" s="32" t="s">
        <v>109</v>
      </c>
      <c r="B108" s="15">
        <v>265.45</v>
      </c>
      <c r="C108" s="15">
        <v>265.45</v>
      </c>
      <c r="D108" s="15">
        <v>29</v>
      </c>
      <c r="E108" s="33">
        <v>10.92</v>
      </c>
    </row>
    <row r="109" spans="1:5" s="7" customFormat="1" ht="14.25" customHeight="1" x14ac:dyDescent="0.2">
      <c r="A109" s="34" t="s">
        <v>49</v>
      </c>
      <c r="B109" s="6">
        <v>265.45</v>
      </c>
      <c r="C109" s="6">
        <v>265.45</v>
      </c>
      <c r="D109" s="6">
        <v>29</v>
      </c>
      <c r="E109" s="26">
        <v>10.92</v>
      </c>
    </row>
    <row r="110" spans="1:5" s="7" customFormat="1" ht="14.25" customHeight="1" x14ac:dyDescent="0.2">
      <c r="A110" s="42" t="s">
        <v>51</v>
      </c>
      <c r="B110" s="10"/>
      <c r="C110" s="10"/>
      <c r="D110" s="10">
        <v>29</v>
      </c>
      <c r="E110" s="36">
        <v>10.92</v>
      </c>
    </row>
    <row r="111" spans="1:5" s="7" customFormat="1" ht="16.5" customHeight="1" x14ac:dyDescent="0.15">
      <c r="A111" s="45" t="s">
        <v>133</v>
      </c>
      <c r="B111" s="21">
        <v>67428.7</v>
      </c>
      <c r="C111" s="21">
        <v>67428.7</v>
      </c>
      <c r="D111" s="21">
        <v>63907.5</v>
      </c>
      <c r="E111" s="46">
        <v>94.78</v>
      </c>
    </row>
    <row r="112" spans="1:5" s="7" customFormat="1" ht="16.5" customHeight="1" x14ac:dyDescent="0.15">
      <c r="A112" s="32" t="s">
        <v>110</v>
      </c>
      <c r="B112" s="16">
        <v>15215.6</v>
      </c>
      <c r="C112" s="16">
        <v>15215.6</v>
      </c>
      <c r="D112" s="16">
        <v>11694.4</v>
      </c>
      <c r="E112" s="33">
        <v>76.86</v>
      </c>
    </row>
    <row r="113" spans="1:5" s="7" customFormat="1" ht="14.25" customHeight="1" x14ac:dyDescent="0.2">
      <c r="A113" s="34" t="s">
        <v>49</v>
      </c>
      <c r="B113" s="5">
        <v>15215.6</v>
      </c>
      <c r="C113" s="5">
        <v>15215.6</v>
      </c>
      <c r="D113" s="5">
        <v>11694.4</v>
      </c>
      <c r="E113" s="26">
        <v>76.86</v>
      </c>
    </row>
    <row r="114" spans="1:5" s="7" customFormat="1" ht="14.25" customHeight="1" x14ac:dyDescent="0.2">
      <c r="A114" s="42" t="s">
        <v>53</v>
      </c>
      <c r="B114" s="9"/>
      <c r="C114" s="9"/>
      <c r="D114" s="9">
        <v>2958.4</v>
      </c>
      <c r="E114" s="36">
        <v>45.66</v>
      </c>
    </row>
    <row r="115" spans="1:5" s="7" customFormat="1" ht="14.25" customHeight="1" x14ac:dyDescent="0.2">
      <c r="A115" s="42" t="s">
        <v>73</v>
      </c>
      <c r="B115" s="9"/>
      <c r="C115" s="9"/>
      <c r="D115" s="9">
        <v>8736</v>
      </c>
      <c r="E115" s="36">
        <v>100</v>
      </c>
    </row>
    <row r="116" spans="1:5" s="7" customFormat="1" ht="27" customHeight="1" x14ac:dyDescent="0.15">
      <c r="A116" s="47" t="s">
        <v>117</v>
      </c>
      <c r="B116" s="16">
        <v>52213.1</v>
      </c>
      <c r="C116" s="16">
        <v>52213.1</v>
      </c>
      <c r="D116" s="16">
        <v>52213.1</v>
      </c>
      <c r="E116" s="33">
        <v>100</v>
      </c>
    </row>
    <row r="117" spans="1:5" s="7" customFormat="1" ht="14.25" customHeight="1" x14ac:dyDescent="0.2">
      <c r="A117" s="34" t="s">
        <v>49</v>
      </c>
      <c r="B117" s="5">
        <v>52213.1</v>
      </c>
      <c r="C117" s="5">
        <v>52213.1</v>
      </c>
      <c r="D117" s="5">
        <v>52213.1</v>
      </c>
      <c r="E117" s="26">
        <v>100</v>
      </c>
    </row>
    <row r="118" spans="1:5" s="7" customFormat="1" ht="14.25" customHeight="1" x14ac:dyDescent="0.2">
      <c r="A118" s="42" t="s">
        <v>53</v>
      </c>
      <c r="B118" s="9"/>
      <c r="C118" s="9"/>
      <c r="D118" s="9">
        <v>2635.1</v>
      </c>
      <c r="E118" s="36">
        <v>100</v>
      </c>
    </row>
    <row r="119" spans="1:5" s="7" customFormat="1" ht="14.25" customHeight="1" x14ac:dyDescent="0.2">
      <c r="A119" s="42" t="s">
        <v>73</v>
      </c>
      <c r="B119" s="9"/>
      <c r="C119" s="9"/>
      <c r="D119" s="9">
        <v>49578</v>
      </c>
      <c r="E119" s="36">
        <v>100</v>
      </c>
    </row>
    <row r="120" spans="1:5" s="12" customFormat="1" ht="29.25" customHeight="1" x14ac:dyDescent="0.15">
      <c r="A120" s="30" t="s">
        <v>134</v>
      </c>
      <c r="B120" s="18">
        <v>967.5</v>
      </c>
      <c r="C120" s="18">
        <v>967.5</v>
      </c>
      <c r="D120" s="18">
        <v>967.5</v>
      </c>
      <c r="E120" s="31">
        <v>100</v>
      </c>
    </row>
    <row r="121" spans="1:5" s="7" customFormat="1" ht="16.5" customHeight="1" x14ac:dyDescent="0.15">
      <c r="A121" s="32" t="s">
        <v>109</v>
      </c>
      <c r="B121" s="15">
        <v>967.5</v>
      </c>
      <c r="C121" s="15">
        <v>967.5</v>
      </c>
      <c r="D121" s="15">
        <v>967.5</v>
      </c>
      <c r="E121" s="33">
        <v>100</v>
      </c>
    </row>
    <row r="122" spans="1:5" s="7" customFormat="1" ht="14.25" customHeight="1" x14ac:dyDescent="0.2">
      <c r="A122" s="34" t="s">
        <v>87</v>
      </c>
      <c r="B122" s="6">
        <v>967.5</v>
      </c>
      <c r="C122" s="6">
        <v>967.5</v>
      </c>
      <c r="D122" s="6">
        <v>967.5</v>
      </c>
      <c r="E122" s="26">
        <v>100</v>
      </c>
    </row>
    <row r="123" spans="1:5" s="7" customFormat="1" ht="14.25" customHeight="1" x14ac:dyDescent="0.2">
      <c r="A123" s="42" t="s">
        <v>89</v>
      </c>
      <c r="B123" s="10"/>
      <c r="C123" s="10"/>
      <c r="D123" s="10">
        <v>967.5</v>
      </c>
      <c r="E123" s="36">
        <v>100</v>
      </c>
    </row>
    <row r="124" spans="1:5" s="7" customFormat="1" ht="16.5" customHeight="1" x14ac:dyDescent="0.15">
      <c r="A124" s="28" t="s">
        <v>135</v>
      </c>
      <c r="B124" s="19">
        <v>3340.39</v>
      </c>
      <c r="C124" s="19">
        <v>3340.39</v>
      </c>
      <c r="D124" s="19">
        <v>3297.75</v>
      </c>
      <c r="E124" s="29">
        <v>98.72</v>
      </c>
    </row>
    <row r="125" spans="1:5" s="7" customFormat="1" ht="16.5" customHeight="1" x14ac:dyDescent="0.15">
      <c r="A125" s="45" t="s">
        <v>136</v>
      </c>
      <c r="B125" s="21">
        <v>3340.39</v>
      </c>
      <c r="C125" s="21">
        <v>3340.39</v>
      </c>
      <c r="D125" s="21">
        <v>3297.75</v>
      </c>
      <c r="E125" s="46">
        <v>98.72</v>
      </c>
    </row>
    <row r="126" spans="1:5" s="7" customFormat="1" ht="16.5" customHeight="1" x14ac:dyDescent="0.15">
      <c r="A126" s="32" t="s">
        <v>104</v>
      </c>
      <c r="B126" s="15">
        <v>265.45</v>
      </c>
      <c r="C126" s="15">
        <v>265.45</v>
      </c>
      <c r="D126" s="15"/>
      <c r="E126" s="33"/>
    </row>
    <row r="127" spans="1:5" s="7" customFormat="1" ht="14.25" customHeight="1" x14ac:dyDescent="0.2">
      <c r="A127" s="34" t="s">
        <v>91</v>
      </c>
      <c r="B127" s="6">
        <v>265.45</v>
      </c>
      <c r="C127" s="6">
        <v>265.45</v>
      </c>
      <c r="D127" s="4"/>
      <c r="E127" s="27"/>
    </row>
    <row r="128" spans="1:5" s="7" customFormat="1" ht="16.5" customHeight="1" x14ac:dyDescent="0.15">
      <c r="A128" s="32" t="s">
        <v>115</v>
      </c>
      <c r="B128" s="16">
        <v>2036.9</v>
      </c>
      <c r="C128" s="16">
        <v>2036.9</v>
      </c>
      <c r="D128" s="16">
        <v>2036.9</v>
      </c>
      <c r="E128" s="33">
        <v>100</v>
      </c>
    </row>
    <row r="129" spans="1:5" s="7" customFormat="1" ht="14.25" customHeight="1" x14ac:dyDescent="0.2">
      <c r="A129" s="34" t="s">
        <v>91</v>
      </c>
      <c r="B129" s="5">
        <v>2036.9</v>
      </c>
      <c r="C129" s="5">
        <v>2036.9</v>
      </c>
      <c r="D129" s="5">
        <v>2036.9</v>
      </c>
      <c r="E129" s="26">
        <v>100</v>
      </c>
    </row>
    <row r="130" spans="1:5" s="7" customFormat="1" ht="14.25" customHeight="1" x14ac:dyDescent="0.2">
      <c r="A130" s="42" t="s">
        <v>93</v>
      </c>
      <c r="B130" s="10"/>
      <c r="C130" s="10"/>
      <c r="D130" s="10">
        <v>266.89999999999998</v>
      </c>
      <c r="E130" s="36">
        <v>100</v>
      </c>
    </row>
    <row r="131" spans="1:5" s="7" customFormat="1" ht="14.25" customHeight="1" x14ac:dyDescent="0.2">
      <c r="A131" s="42" t="s">
        <v>94</v>
      </c>
      <c r="B131" s="9"/>
      <c r="C131" s="9"/>
      <c r="D131" s="9">
        <v>1770</v>
      </c>
      <c r="E131" s="36">
        <v>100</v>
      </c>
    </row>
    <row r="132" spans="1:5" s="7" customFormat="1" ht="16.5" customHeight="1" x14ac:dyDescent="0.15">
      <c r="A132" s="32" t="s">
        <v>106</v>
      </c>
      <c r="B132" s="15">
        <v>265.45</v>
      </c>
      <c r="C132" s="15">
        <v>265.45</v>
      </c>
      <c r="D132" s="15"/>
      <c r="E132" s="33"/>
    </row>
    <row r="133" spans="1:5" s="7" customFormat="1" ht="14.25" customHeight="1" x14ac:dyDescent="0.2">
      <c r="A133" s="34" t="s">
        <v>91</v>
      </c>
      <c r="B133" s="6">
        <v>265.45</v>
      </c>
      <c r="C133" s="6">
        <v>265.45</v>
      </c>
      <c r="D133" s="4"/>
      <c r="E133" s="27"/>
    </row>
    <row r="134" spans="1:5" s="7" customFormat="1" ht="16.5" customHeight="1" x14ac:dyDescent="0.15">
      <c r="A134" s="32" t="s">
        <v>109</v>
      </c>
      <c r="B134" s="15">
        <v>66.36</v>
      </c>
      <c r="C134" s="15">
        <v>66.36</v>
      </c>
      <c r="D134" s="15">
        <v>600</v>
      </c>
      <c r="E134" s="33">
        <v>904.16</v>
      </c>
    </row>
    <row r="135" spans="1:5" s="7" customFormat="1" ht="14.25" customHeight="1" x14ac:dyDescent="0.2">
      <c r="A135" s="34" t="s">
        <v>91</v>
      </c>
      <c r="B135" s="6">
        <v>66.36</v>
      </c>
      <c r="C135" s="6">
        <v>66.36</v>
      </c>
      <c r="D135" s="6">
        <v>600</v>
      </c>
      <c r="E135" s="26">
        <v>904.16</v>
      </c>
    </row>
    <row r="136" spans="1:5" s="7" customFormat="1" ht="14.25" customHeight="1" x14ac:dyDescent="0.2">
      <c r="A136" s="42" t="s">
        <v>97</v>
      </c>
      <c r="B136" s="10"/>
      <c r="C136" s="10"/>
      <c r="D136" s="10">
        <v>600</v>
      </c>
      <c r="E136" s="36">
        <v>904.16</v>
      </c>
    </row>
    <row r="137" spans="1:5" s="7" customFormat="1" ht="27.75" customHeight="1" x14ac:dyDescent="0.15">
      <c r="A137" s="32" t="s">
        <v>114</v>
      </c>
      <c r="B137" s="15">
        <v>45.38</v>
      </c>
      <c r="C137" s="15">
        <v>45.38</v>
      </c>
      <c r="D137" s="15"/>
      <c r="E137" s="33"/>
    </row>
    <row r="138" spans="1:5" s="7" customFormat="1" ht="14.25" customHeight="1" x14ac:dyDescent="0.2">
      <c r="A138" s="34" t="s">
        <v>91</v>
      </c>
      <c r="B138" s="6">
        <v>45.38</v>
      </c>
      <c r="C138" s="6">
        <v>45.38</v>
      </c>
      <c r="D138" s="4"/>
      <c r="E138" s="27"/>
    </row>
    <row r="139" spans="1:5" s="7" customFormat="1" ht="26.25" customHeight="1" x14ac:dyDescent="0.15">
      <c r="A139" s="32" t="s">
        <v>118</v>
      </c>
      <c r="B139" s="15">
        <v>660.85</v>
      </c>
      <c r="C139" s="15">
        <v>660.85</v>
      </c>
      <c r="D139" s="15">
        <v>660.85</v>
      </c>
      <c r="E139" s="33">
        <v>100</v>
      </c>
    </row>
    <row r="140" spans="1:5" s="7" customFormat="1" ht="14.25" customHeight="1" x14ac:dyDescent="0.2">
      <c r="A140" s="34" t="s">
        <v>91</v>
      </c>
      <c r="B140" s="6">
        <v>660.85</v>
      </c>
      <c r="C140" s="6">
        <v>660.85</v>
      </c>
      <c r="D140" s="6">
        <v>660.85</v>
      </c>
      <c r="E140" s="26">
        <v>100</v>
      </c>
    </row>
    <row r="141" spans="1:5" s="7" customFormat="1" ht="14.25" customHeight="1" thickBot="1" x14ac:dyDescent="0.25">
      <c r="A141" s="48" t="s">
        <v>93</v>
      </c>
      <c r="B141" s="49"/>
      <c r="C141" s="49"/>
      <c r="D141" s="49">
        <v>660.85</v>
      </c>
      <c r="E141" s="50">
        <v>100</v>
      </c>
    </row>
  </sheetData>
  <mergeCells count="1">
    <mergeCell ref="A1:E1"/>
  </mergeCells>
  <pageMargins left="0.7" right="0.7" top="0.75" bottom="0.75" header="0.3" footer="0.3"/>
  <pageSetup paperSize="9" scale="6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10" workbookViewId="0">
      <selection activeCell="B14" sqref="B14"/>
    </sheetView>
  </sheetViews>
  <sheetFormatPr defaultRowHeight="15" x14ac:dyDescent="0.25"/>
  <cols>
    <col min="1" max="1" width="9.140625" style="154"/>
    <col min="2" max="2" width="52.28515625" style="154" customWidth="1"/>
    <col min="3" max="3" width="13.7109375" style="154" bestFit="1" customWidth="1"/>
    <col min="4" max="5" width="11.5703125" style="154" customWidth="1"/>
    <col min="6" max="6" width="12.28515625" style="154" customWidth="1"/>
    <col min="7" max="7" width="14.28515625" style="154" customWidth="1"/>
    <col min="8" max="9" width="10.140625" style="154" bestFit="1" customWidth="1"/>
    <col min="10" max="16384" width="9.140625" style="154"/>
  </cols>
  <sheetData>
    <row r="1" spans="1:7" ht="48.75" customHeight="1" thickBot="1" x14ac:dyDescent="0.3">
      <c r="A1" s="264" t="s">
        <v>217</v>
      </c>
      <c r="B1" s="265"/>
      <c r="C1" s="265"/>
      <c r="D1" s="265"/>
      <c r="E1" s="265"/>
      <c r="F1" s="265"/>
      <c r="G1" s="266"/>
    </row>
    <row r="2" spans="1:7" ht="22.5" customHeight="1" thickTop="1" thickBot="1" x14ac:dyDescent="0.3">
      <c r="A2" s="267" t="s">
        <v>216</v>
      </c>
      <c r="B2" s="268"/>
      <c r="C2" s="268"/>
      <c r="D2" s="268"/>
      <c r="E2" s="268"/>
      <c r="F2" s="268"/>
      <c r="G2" s="269"/>
    </row>
    <row r="3" spans="1:7" ht="34.5" customHeight="1" x14ac:dyDescent="0.25">
      <c r="A3" s="233" t="s">
        <v>198</v>
      </c>
      <c r="B3" s="231" t="s">
        <v>197</v>
      </c>
      <c r="C3" s="232" t="s">
        <v>196</v>
      </c>
      <c r="D3" s="232" t="s">
        <v>195</v>
      </c>
      <c r="E3" s="232" t="s">
        <v>194</v>
      </c>
      <c r="F3" s="231" t="s">
        <v>193</v>
      </c>
      <c r="G3" s="230" t="s">
        <v>192</v>
      </c>
    </row>
    <row r="4" spans="1:7" ht="24.95" customHeight="1" x14ac:dyDescent="0.25">
      <c r="A4" s="224">
        <v>1</v>
      </c>
      <c r="B4" s="223" t="s">
        <v>215</v>
      </c>
      <c r="C4" s="222">
        <v>16.78</v>
      </c>
      <c r="D4" s="229">
        <v>45656</v>
      </c>
      <c r="E4" s="229">
        <v>45671</v>
      </c>
      <c r="F4" s="222"/>
      <c r="G4" s="221">
        <v>16.78</v>
      </c>
    </row>
    <row r="5" spans="1:7" ht="24.95" customHeight="1" x14ac:dyDescent="0.25">
      <c r="A5" s="165">
        <v>2</v>
      </c>
      <c r="B5" s="228" t="s">
        <v>214</v>
      </c>
      <c r="C5" s="226">
        <v>13.44</v>
      </c>
      <c r="D5" s="227">
        <v>45656</v>
      </c>
      <c r="E5" s="227">
        <v>45677</v>
      </c>
      <c r="F5" s="226"/>
      <c r="G5" s="225">
        <v>13.44</v>
      </c>
    </row>
    <row r="6" spans="1:7" ht="24.95" customHeight="1" x14ac:dyDescent="0.25">
      <c r="A6" s="224">
        <v>3</v>
      </c>
      <c r="B6" s="223" t="s">
        <v>213</v>
      </c>
      <c r="C6" s="222">
        <v>1.66</v>
      </c>
      <c r="D6" s="193">
        <v>45656</v>
      </c>
      <c r="E6" s="193">
        <v>45677</v>
      </c>
      <c r="F6" s="222"/>
      <c r="G6" s="221">
        <v>1.66</v>
      </c>
    </row>
    <row r="7" spans="1:7" ht="24.95" customHeight="1" x14ac:dyDescent="0.25">
      <c r="A7" s="165">
        <v>4</v>
      </c>
      <c r="B7" s="228" t="s">
        <v>212</v>
      </c>
      <c r="C7" s="226">
        <v>54.16</v>
      </c>
      <c r="D7" s="227">
        <v>45656</v>
      </c>
      <c r="E7" s="227">
        <v>45672</v>
      </c>
      <c r="F7" s="226"/>
      <c r="G7" s="225">
        <v>54.16</v>
      </c>
    </row>
    <row r="8" spans="1:7" ht="24.95" customHeight="1" x14ac:dyDescent="0.25">
      <c r="A8" s="224">
        <v>5</v>
      </c>
      <c r="B8" s="223" t="s">
        <v>211</v>
      </c>
      <c r="C8" s="222">
        <v>133.57</v>
      </c>
      <c r="D8" s="229">
        <v>45656</v>
      </c>
      <c r="E8" s="229">
        <v>45684</v>
      </c>
      <c r="F8" s="222"/>
      <c r="G8" s="221">
        <v>133.57</v>
      </c>
    </row>
    <row r="9" spans="1:7" ht="24.95" customHeight="1" x14ac:dyDescent="0.25">
      <c r="A9" s="165">
        <v>6</v>
      </c>
      <c r="B9" s="228" t="s">
        <v>210</v>
      </c>
      <c r="C9" s="226">
        <v>387.4</v>
      </c>
      <c r="D9" s="227">
        <v>45656</v>
      </c>
      <c r="E9" s="227">
        <v>45684</v>
      </c>
      <c r="F9" s="226"/>
      <c r="G9" s="225">
        <v>387.4</v>
      </c>
    </row>
    <row r="10" spans="1:7" ht="24.95" customHeight="1" x14ac:dyDescent="0.25">
      <c r="A10" s="224">
        <v>7</v>
      </c>
      <c r="B10" s="223" t="s">
        <v>209</v>
      </c>
      <c r="C10" s="222">
        <v>262.5</v>
      </c>
      <c r="D10" s="193">
        <v>45656</v>
      </c>
      <c r="E10" s="193">
        <v>45687</v>
      </c>
      <c r="F10" s="222"/>
      <c r="G10" s="221">
        <v>262.5</v>
      </c>
    </row>
    <row r="11" spans="1:7" ht="24.95" customHeight="1" x14ac:dyDescent="0.25">
      <c r="A11" s="165">
        <v>9</v>
      </c>
      <c r="B11" s="220" t="s">
        <v>208</v>
      </c>
      <c r="C11" s="219">
        <v>32.78</v>
      </c>
      <c r="D11" s="186">
        <v>45656</v>
      </c>
      <c r="E11" s="186">
        <v>45671</v>
      </c>
      <c r="F11" s="219"/>
      <c r="G11" s="161">
        <v>32.78</v>
      </c>
    </row>
    <row r="12" spans="1:7" ht="24.95" customHeight="1" x14ac:dyDescent="0.25">
      <c r="A12" s="218">
        <v>10</v>
      </c>
      <c r="B12" s="217" t="s">
        <v>207</v>
      </c>
      <c r="C12" s="208">
        <v>16.39</v>
      </c>
      <c r="D12" s="216">
        <v>45656</v>
      </c>
      <c r="E12" s="216">
        <v>45684</v>
      </c>
      <c r="F12" s="208"/>
      <c r="G12" s="207">
        <v>16.39</v>
      </c>
    </row>
    <row r="13" spans="1:7" ht="24.95" customHeight="1" x14ac:dyDescent="0.25">
      <c r="A13" s="215">
        <v>11</v>
      </c>
      <c r="B13" s="279" t="s">
        <v>241</v>
      </c>
      <c r="C13" s="213">
        <v>62</v>
      </c>
      <c r="D13" s="214">
        <v>45645</v>
      </c>
      <c r="E13" s="214"/>
      <c r="F13" s="213"/>
      <c r="G13" s="212">
        <v>62</v>
      </c>
    </row>
    <row r="14" spans="1:7" ht="33" customHeight="1" x14ac:dyDescent="0.25">
      <c r="A14" s="211">
        <v>12</v>
      </c>
      <c r="B14" s="210" t="s">
        <v>206</v>
      </c>
      <c r="C14" s="208">
        <v>3.19</v>
      </c>
      <c r="D14" s="209">
        <v>45656</v>
      </c>
      <c r="E14" s="209"/>
      <c r="F14" s="208"/>
      <c r="G14" s="207">
        <v>3.19</v>
      </c>
    </row>
    <row r="15" spans="1:7" ht="24.95" customHeight="1" thickBot="1" x14ac:dyDescent="0.3">
      <c r="A15" s="206"/>
      <c r="B15" s="205" t="s">
        <v>200</v>
      </c>
      <c r="C15" s="204">
        <f>SUM(C4:C14)</f>
        <v>983.87</v>
      </c>
      <c r="D15" s="179"/>
      <c r="E15" s="179"/>
      <c r="F15" s="204"/>
      <c r="G15" s="203"/>
    </row>
    <row r="16" spans="1:7" ht="26.25" customHeight="1" thickBot="1" x14ac:dyDescent="0.3">
      <c r="A16" s="270" t="s">
        <v>205</v>
      </c>
      <c r="B16" s="271"/>
      <c r="C16" s="271"/>
      <c r="D16" s="271"/>
      <c r="E16" s="271"/>
      <c r="F16" s="271"/>
      <c r="G16" s="272"/>
    </row>
    <row r="17" spans="1:7" ht="26.25" customHeight="1" x14ac:dyDescent="0.25">
      <c r="A17" s="202">
        <v>13</v>
      </c>
      <c r="B17" s="201" t="s">
        <v>204</v>
      </c>
      <c r="C17" s="200">
        <v>116527.49</v>
      </c>
      <c r="D17" s="199">
        <v>45657</v>
      </c>
      <c r="E17" s="198">
        <v>45667</v>
      </c>
      <c r="F17" s="198"/>
      <c r="G17" s="197">
        <v>116527.49</v>
      </c>
    </row>
    <row r="18" spans="1:7" ht="27" customHeight="1" x14ac:dyDescent="0.25">
      <c r="A18" s="189">
        <v>14</v>
      </c>
      <c r="B18" s="188" t="s">
        <v>203</v>
      </c>
      <c r="C18" s="187">
        <v>520.72</v>
      </c>
      <c r="D18" s="186">
        <v>45657</v>
      </c>
      <c r="E18" s="185">
        <v>45683</v>
      </c>
      <c r="F18" s="184"/>
      <c r="G18" s="183">
        <v>520.72</v>
      </c>
    </row>
    <row r="19" spans="1:7" ht="27" customHeight="1" x14ac:dyDescent="0.25">
      <c r="A19" s="196">
        <v>15</v>
      </c>
      <c r="B19" s="195" t="s">
        <v>202</v>
      </c>
      <c r="C19" s="194">
        <v>14.78</v>
      </c>
      <c r="D19" s="193"/>
      <c r="E19" s="192"/>
      <c r="F19" s="191">
        <v>14.78</v>
      </c>
      <c r="G19" s="190"/>
    </row>
    <row r="20" spans="1:7" ht="25.5" customHeight="1" x14ac:dyDescent="0.25">
      <c r="A20" s="189">
        <v>16</v>
      </c>
      <c r="B20" s="188" t="s">
        <v>201</v>
      </c>
      <c r="C20" s="187">
        <v>146.09</v>
      </c>
      <c r="D20" s="186">
        <v>45657</v>
      </c>
      <c r="E20" s="185">
        <v>45667</v>
      </c>
      <c r="F20" s="184"/>
      <c r="G20" s="183">
        <v>146.09</v>
      </c>
    </row>
    <row r="21" spans="1:7" ht="25.5" customHeight="1" thickBot="1" x14ac:dyDescent="0.3">
      <c r="A21" s="182"/>
      <c r="B21" s="181" t="s">
        <v>200</v>
      </c>
      <c r="C21" s="180">
        <f>SUM(C17:C20)</f>
        <v>117209.08</v>
      </c>
      <c r="D21" s="179"/>
      <c r="E21" s="178"/>
      <c r="F21" s="177"/>
      <c r="G21" s="176"/>
    </row>
    <row r="22" spans="1:7" ht="25.5" customHeight="1" thickBot="1" x14ac:dyDescent="0.3">
      <c r="A22" s="273" t="s">
        <v>199</v>
      </c>
      <c r="B22" s="274"/>
      <c r="C22" s="274"/>
      <c r="D22" s="274"/>
      <c r="E22" s="274"/>
      <c r="F22" s="274"/>
      <c r="G22" s="275"/>
    </row>
    <row r="23" spans="1:7" ht="36.75" customHeight="1" thickBot="1" x14ac:dyDescent="0.3">
      <c r="A23" s="175" t="s">
        <v>198</v>
      </c>
      <c r="B23" s="174" t="s">
        <v>197</v>
      </c>
      <c r="C23" s="172" t="s">
        <v>196</v>
      </c>
      <c r="D23" s="173" t="s">
        <v>195</v>
      </c>
      <c r="E23" s="173" t="s">
        <v>194</v>
      </c>
      <c r="F23" s="172" t="s">
        <v>193</v>
      </c>
      <c r="G23" s="171" t="s">
        <v>192</v>
      </c>
    </row>
    <row r="24" spans="1:7" ht="24.95" customHeight="1" x14ac:dyDescent="0.25">
      <c r="A24" s="170">
        <v>1</v>
      </c>
      <c r="B24" s="169" t="s">
        <v>191</v>
      </c>
      <c r="C24" s="168">
        <v>426</v>
      </c>
      <c r="D24" s="168" t="s">
        <v>190</v>
      </c>
      <c r="E24" s="168" t="s">
        <v>189</v>
      </c>
      <c r="F24" s="167">
        <v>0</v>
      </c>
      <c r="G24" s="166">
        <v>426</v>
      </c>
    </row>
    <row r="25" spans="1:7" ht="24.95" customHeight="1" x14ac:dyDescent="0.25">
      <c r="A25" s="165">
        <v>2</v>
      </c>
      <c r="B25" s="164" t="s">
        <v>188</v>
      </c>
      <c r="C25" s="163">
        <v>14.78</v>
      </c>
      <c r="D25" s="163"/>
      <c r="E25" s="163"/>
      <c r="F25" s="162">
        <v>14.78</v>
      </c>
      <c r="G25" s="161"/>
    </row>
    <row r="26" spans="1:7" ht="24.95" customHeight="1" thickBot="1" x14ac:dyDescent="0.3">
      <c r="A26" s="160"/>
      <c r="B26" s="159" t="s">
        <v>187</v>
      </c>
      <c r="C26" s="158">
        <f>SUM(C24:C25)</f>
        <v>440.78</v>
      </c>
      <c r="D26" s="157"/>
      <c r="E26" s="157"/>
      <c r="F26" s="156"/>
      <c r="G26" s="155"/>
    </row>
  </sheetData>
  <mergeCells count="4">
    <mergeCell ref="A1:G1"/>
    <mergeCell ref="A2:G2"/>
    <mergeCell ref="A16:G16"/>
    <mergeCell ref="A22:G22"/>
  </mergeCells>
  <pageMargins left="0.7" right="0.7" top="0.75" bottom="0.75" header="0.3" footer="0.3"/>
  <pageSetup paperSize="9" scale="70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topLeftCell="C1" workbookViewId="0">
      <selection activeCell="L3" sqref="L3"/>
    </sheetView>
  </sheetViews>
  <sheetFormatPr defaultRowHeight="15" x14ac:dyDescent="0.25"/>
  <cols>
    <col min="1" max="1" width="6.42578125" style="154" bestFit="1" customWidth="1"/>
    <col min="2" max="2" width="34" style="154" customWidth="1"/>
    <col min="3" max="3" width="23.28515625" style="154" customWidth="1"/>
    <col min="4" max="4" width="16.42578125" style="154" customWidth="1"/>
    <col min="5" max="5" width="13.140625" style="154" customWidth="1"/>
    <col min="6" max="6" width="12.42578125" style="154" customWidth="1"/>
    <col min="7" max="7" width="22" style="154" customWidth="1"/>
    <col min="8" max="8" width="15.42578125" style="154" customWidth="1"/>
    <col min="9" max="9" width="26.85546875" style="154" customWidth="1"/>
    <col min="10" max="10" width="19.28515625" style="154" customWidth="1"/>
    <col min="11" max="11" width="18.7109375" style="154" customWidth="1"/>
    <col min="12" max="12" width="18.28515625" style="154" customWidth="1"/>
    <col min="13" max="13" width="17" style="154" customWidth="1"/>
    <col min="14" max="14" width="16.7109375" style="154" customWidth="1"/>
    <col min="15" max="16384" width="9.140625" style="154"/>
  </cols>
  <sheetData>
    <row r="1" spans="1:14" ht="59.25" customHeight="1" thickBot="1" x14ac:dyDescent="0.3">
      <c r="A1" s="276" t="s">
        <v>240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8"/>
    </row>
    <row r="2" spans="1:14" ht="74.25" customHeight="1" x14ac:dyDescent="0.25">
      <c r="A2" s="245" t="s">
        <v>239</v>
      </c>
      <c r="B2" s="243" t="s">
        <v>238</v>
      </c>
      <c r="C2" s="243" t="s">
        <v>237</v>
      </c>
      <c r="D2" s="243" t="s">
        <v>236</v>
      </c>
      <c r="E2" s="243" t="s">
        <v>235</v>
      </c>
      <c r="F2" s="244" t="s">
        <v>234</v>
      </c>
      <c r="G2" s="243" t="s">
        <v>233</v>
      </c>
      <c r="H2" s="243" t="s">
        <v>232</v>
      </c>
      <c r="I2" s="242" t="s">
        <v>231</v>
      </c>
      <c r="J2" s="242" t="s">
        <v>230</v>
      </c>
      <c r="K2" s="241" t="s">
        <v>229</v>
      </c>
      <c r="L2" s="241" t="s">
        <v>228</v>
      </c>
      <c r="M2" s="241" t="s">
        <v>227</v>
      </c>
      <c r="N2" s="240" t="s">
        <v>226</v>
      </c>
    </row>
    <row r="3" spans="1:14" ht="100.5" customHeight="1" thickBot="1" x14ac:dyDescent="0.3">
      <c r="A3" s="239" t="s">
        <v>225</v>
      </c>
      <c r="B3" s="238" t="s">
        <v>224</v>
      </c>
      <c r="C3" s="236" t="s">
        <v>223</v>
      </c>
      <c r="D3" s="236" t="s">
        <v>222</v>
      </c>
      <c r="E3" s="236" t="s">
        <v>221</v>
      </c>
      <c r="F3" s="236" t="s">
        <v>220</v>
      </c>
      <c r="G3" s="237" t="s">
        <v>219</v>
      </c>
      <c r="H3" s="236" t="s">
        <v>218</v>
      </c>
      <c r="I3" s="235">
        <v>76078</v>
      </c>
      <c r="J3" s="235">
        <v>73471</v>
      </c>
      <c r="K3" s="235">
        <v>12608.6</v>
      </c>
      <c r="L3" s="235">
        <v>63907.5</v>
      </c>
      <c r="M3" s="235">
        <v>0</v>
      </c>
      <c r="N3" s="234">
        <v>0</v>
      </c>
    </row>
  </sheetData>
  <mergeCells count="1">
    <mergeCell ref="A1:N1"/>
  </mergeCells>
  <dataValidations count="4">
    <dataValidation type="list" allowBlank="1" showInputMessage="1" showErrorMessage="1" sqref="D3">
      <formula1>$AH$7:$AH$94</formula1>
    </dataValidation>
    <dataValidation type="list" allowBlank="1" showInputMessage="1" showErrorMessage="1" sqref="E3">
      <formula1>$AI$7:$AI$8</formula1>
    </dataValidation>
    <dataValidation type="list" allowBlank="1" showInputMessage="1" showErrorMessage="1" sqref="H3">
      <formula1>$AK$7:$AK$8</formula1>
    </dataValidation>
    <dataValidation type="list" allowBlank="1" showInputMessage="1" showErrorMessage="1" sqref="F3">
      <formula1>$AJ$7:$AJ$10</formula1>
    </dataValidation>
  </dataValidations>
  <pageMargins left="0.7" right="0.7" top="0.75" bottom="0.75" header="0.3" footer="0.3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Prihodi i rashodi po ekonomskoj</vt:lpstr>
      <vt:lpstr>Prihodi i rashodi po izvorima</vt:lpstr>
      <vt:lpstr>Rashodi prema funkcijskoj klas.</vt:lpstr>
      <vt:lpstr>Račun financiranja</vt:lpstr>
      <vt:lpstr>Posebi dio - programska klas.</vt:lpstr>
      <vt:lpstr>POSEBNI IZVJ.- Obveze i potraž.</vt:lpstr>
      <vt:lpstr>POSEBNI IZVJ. - Sredstva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2025-04-16T12:53:59Z</dcterms:modified>
</cp:coreProperties>
</file>