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 općeg dijela" sheetId="2" r:id="rId1"/>
    <sheet name="Prihodi i rashodi po ekon.klas." sheetId="1" r:id="rId2"/>
    <sheet name="Prihodi i rashodi po izvorima" sheetId="4" r:id="rId3"/>
    <sheet name="Rashodi po funkcijskoj klas." sheetId="5" r:id="rId4"/>
    <sheet name="Rashodi po programskoj klas.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E4" i="6" l="1"/>
  <c r="E3" i="6"/>
  <c r="G3" i="5"/>
  <c r="F3" i="5"/>
  <c r="G17" i="4"/>
  <c r="G18" i="4"/>
  <c r="G20" i="4"/>
  <c r="G21" i="4"/>
  <c r="G22" i="4"/>
  <c r="G23" i="4"/>
  <c r="G24" i="4"/>
  <c r="G25" i="4"/>
  <c r="G26" i="4"/>
  <c r="G27" i="4"/>
  <c r="G28" i="4"/>
  <c r="G29" i="4"/>
  <c r="F17" i="4"/>
  <c r="F18" i="4"/>
  <c r="F20" i="4"/>
  <c r="F21" i="4"/>
  <c r="F22" i="4"/>
  <c r="F23" i="4"/>
  <c r="F24" i="4"/>
  <c r="F25" i="4"/>
  <c r="F26" i="4"/>
  <c r="F27" i="4"/>
  <c r="F28" i="4"/>
  <c r="F29" i="4"/>
  <c r="G30" i="4"/>
  <c r="F30" i="4"/>
  <c r="G16" i="4"/>
  <c r="F16" i="4"/>
  <c r="G5" i="4"/>
  <c r="G7" i="4"/>
  <c r="G8" i="4"/>
  <c r="G9" i="4"/>
  <c r="G10" i="4"/>
  <c r="G11" i="4"/>
  <c r="G12" i="4"/>
  <c r="G13" i="4"/>
  <c r="G14" i="4"/>
  <c r="G15" i="4"/>
  <c r="F7" i="4"/>
  <c r="F8" i="4"/>
  <c r="F9" i="4"/>
  <c r="F10" i="4"/>
  <c r="F11" i="4"/>
  <c r="F12" i="4"/>
  <c r="F13" i="4"/>
  <c r="F14" i="4"/>
  <c r="F15" i="4"/>
  <c r="F5" i="4"/>
  <c r="G4" i="4"/>
  <c r="F4" i="4"/>
  <c r="G93" i="1"/>
  <c r="F93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6" i="1"/>
  <c r="F77" i="1"/>
  <c r="F78" i="1"/>
  <c r="F79" i="1"/>
  <c r="F80" i="1"/>
  <c r="F81" i="1"/>
  <c r="F82" i="1"/>
  <c r="F86" i="1"/>
  <c r="F87" i="1"/>
  <c r="F88" i="1"/>
  <c r="F90" i="1"/>
  <c r="F91" i="1"/>
  <c r="F92" i="1"/>
  <c r="F58" i="1"/>
  <c r="F59" i="1"/>
  <c r="F57" i="1"/>
  <c r="F46" i="1"/>
  <c r="F47" i="1"/>
  <c r="F48" i="1"/>
  <c r="F49" i="1"/>
  <c r="F50" i="1"/>
  <c r="F51" i="1"/>
  <c r="F52" i="1"/>
  <c r="F53" i="1"/>
  <c r="F54" i="1"/>
  <c r="F55" i="1"/>
  <c r="G45" i="1"/>
  <c r="F45" i="1"/>
  <c r="G36" i="1"/>
  <c r="G35" i="1"/>
  <c r="G34" i="1"/>
  <c r="F34" i="1"/>
  <c r="F35" i="1"/>
  <c r="F36" i="1"/>
  <c r="F37" i="1"/>
  <c r="F38" i="1"/>
  <c r="F39" i="1"/>
  <c r="F40" i="1"/>
  <c r="F41" i="1"/>
  <c r="F42" i="1"/>
  <c r="F43" i="1"/>
  <c r="F30" i="1"/>
  <c r="F31" i="1"/>
  <c r="F32" i="1"/>
  <c r="F3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  <c r="F6" i="1"/>
  <c r="F7" i="1"/>
  <c r="F8" i="1"/>
  <c r="G4" i="1"/>
  <c r="F4" i="1"/>
  <c r="E4" i="1"/>
  <c r="E34" i="1" s="1"/>
  <c r="D4" i="1"/>
  <c r="D34" i="1" s="1"/>
  <c r="C4" i="1"/>
  <c r="C34" i="1"/>
  <c r="C16" i="4"/>
  <c r="D16" i="4"/>
  <c r="E16" i="4"/>
  <c r="G29" i="2" l="1"/>
  <c r="F29" i="2"/>
  <c r="G9" i="2"/>
  <c r="G11" i="2"/>
  <c r="G12" i="2"/>
  <c r="G13" i="2"/>
  <c r="G8" i="2"/>
  <c r="F12" i="2"/>
  <c r="F11" i="2"/>
  <c r="F13" i="2"/>
  <c r="F9" i="2"/>
  <c r="F10" i="2"/>
  <c r="F8" i="2"/>
  <c r="E13" i="2"/>
  <c r="D13" i="2"/>
  <c r="C13" i="2"/>
  <c r="B13" i="2"/>
  <c r="E10" i="2"/>
  <c r="E14" i="2" s="1"/>
  <c r="D10" i="2"/>
  <c r="C10" i="2"/>
  <c r="B10" i="2"/>
  <c r="G10" i="2" l="1"/>
  <c r="B24" i="1"/>
  <c r="B23" i="1" s="1"/>
  <c r="B4" i="1" s="1"/>
  <c r="B34" i="1" s="1"/>
  <c r="B76" i="1"/>
  <c r="B77" i="1"/>
  <c r="B57" i="1"/>
  <c r="B50" i="1"/>
  <c r="B46" i="1"/>
  <c r="B91" i="1"/>
  <c r="B88" i="1"/>
  <c r="B87" i="1" s="1"/>
  <c r="B86" i="1" s="1"/>
  <c r="B45" i="1" l="1"/>
  <c r="B35" i="1" s="1"/>
  <c r="B93" i="1" s="1"/>
  <c r="B20" i="4" l="1"/>
  <c r="B23" i="4"/>
  <c r="B30" i="4" s="1"/>
  <c r="B9" i="4" l="1"/>
  <c r="B16" i="4" s="1"/>
</calcChain>
</file>

<file path=xl/sharedStrings.xml><?xml version="1.0" encoding="utf-8"?>
<sst xmlns="http://schemas.openxmlformats.org/spreadsheetml/2006/main" count="328" uniqueCount="178">
  <si>
    <t>Oznaka</t>
  </si>
  <si>
    <t>Izvršenje 2022. (2.)</t>
  </si>
  <si>
    <t>Izvorni plan 2023. (3.)</t>
  </si>
  <si>
    <t>Tekući plan 2023. (4.)</t>
  </si>
  <si>
    <t>Izvršenje 2023. (5.)</t>
  </si>
  <si>
    <t>Indeks 5/2 (6.)</t>
  </si>
  <si>
    <t>Indeks 5/4 (7.)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</si>
  <si>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</si>
  <si>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</si>
  <si>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</si>
  <si>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</si>
  <si>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</si>
  <si>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</si>
  <si>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</si>
  <si>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</si>
  <si>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</si>
  <si>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</si>
  <si>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</si>
  <si>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</si>
  <si>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</si>
  <si>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</si>
  <si>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</si>
  <si>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</si>
  <si>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</si>
  <si>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</si>
  <si>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</si>
  <si>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</si>
  <si>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</si>
  <si>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</si>
  <si>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</si>
  <si>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</si>
  <si>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</si>
  <si>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</si>
  <si>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</si>
  <si>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</si>
  <si>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</si>
  <si>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</si>
  <si>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</si>
  <si>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</si>
  <si>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</si>
  <si>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</si>
  <si>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</si>
  <si>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</si>
  <si>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</si>
  <si>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</si>
  <si>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</si>
  <si>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</si>
  <si>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</si>
  <si>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</si>
  <si>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</si>
  <si>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</si>
  <si>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</si>
  <si>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</si>
  <si>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</si>
  <si>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</si>
  <si>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</si>
  <si>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</si>
  <si>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</si>
  <si>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</si>
  <si>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</si>
  <si>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</si>
  <si>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</si>
  <si>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</si>
  <si>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</si>
  <si>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</si>
  <si>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</si>
  <si>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</si>
  <si>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</si>
  <si>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</si>
  <si>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</si>
  <si>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</si>
  <si>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</si>
  <si>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</si>
  <si>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</si>
  <si>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</si>
  <si>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</si>
  <si>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</si>
  <si>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</si>
  <si>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</si>
  <si>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</si>
  <si>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</si>
  <si>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</si>
  <si>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</si>
  <si>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</si>
  <si>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</si>
  <si>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</si>
  <si>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</si>
  <si>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</si>
  <si>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</si>
  <si>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</si>
  <si>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</si>
  <si>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</si>
  <si>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</si>
  <si>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</si>
  <si>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</si>
  <si>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424 Knjige, umjetnička djela i ostale izložbene vrijednosti</t>
  </si>
  <si>
    <t>4241 Knjige</t>
  </si>
  <si>
    <t>SVEUKUPNO RASHODI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</si>
  <si>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</si>
  <si>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</si>
  <si>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</si>
  <si>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</si>
  <si>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</si>
  <si>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</si>
  <si>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</si>
  <si>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</si>
  <si>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</si>
  <si>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52 Pomoći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</si>
  <si>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</si>
  <si>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</si>
  <si>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</si>
  <si>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Funk. klas: 09 OBRAZOVANJE</t>
  </si>
  <si>
    <t>Funk. klas: 092 Srednjoškolsko obrazovanje</t>
  </si>
  <si>
    <t>Funk. klas: 098 Usluge obrazovanja koje nisu drugdje svrstane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</si>
  <si>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</si>
  <si>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</si>
  <si>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</si>
  <si>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</si>
  <si>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</si>
  <si>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</si>
  <si>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181 Prenesena sredstva - opći prihodi i primici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</si>
  <si>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</si>
  <si>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</si>
  <si>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</si>
  <si>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</si>
  <si>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521 Pomoći - proračunski korisnici</t>
  </si>
  <si>
    <t>Izvor: 525 Pomoći za provođenje EU projekata - proračunski korisnici</t>
  </si>
  <si>
    <t>Izvor: 731 Prihodi od prodaje ili zamjene nefin. imov. i naknade štete s naslova osiguranja - prorač.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</si>
  <si>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</si>
  <si>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</si>
  <si>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</si>
  <si>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</si>
  <si>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T 550102 Investicijsko održavanje objekata i opreme</t>
  </si>
  <si>
    <t>Program: 5502 Unapređenje kvalitete odgojno obrazovnog sustava</t>
  </si>
  <si>
    <t>A 550203 Programi školskog kurikuluma</t>
  </si>
  <si>
    <t>T 550207 EU projekti kod proračunskih korisnika - SŠ i učenički domovi</t>
  </si>
  <si>
    <t>A 550216 Program "Zdravlje i higijena"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</si>
  <si>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</si>
  <si>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</si>
  <si>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</si>
  <si>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GODIŠNJI IZVJEŠTAJ O IZVRŠENJU FINANCIJSKOG PLANA (01.01.2023. do 31.12.2023.) PO EKONOMSKOJ KLASIFIKACIJI</t>
  </si>
  <si>
    <t>RAČUN PRIHODA I RASHODA</t>
  </si>
  <si>
    <t>GODIŠNJI IZVJEŠTAJ O IZVRŠENJU FINANCIJSKOG PLANA (01.01.2023. do 31.12.2023.) PO IZVORIMA FINANCIRANJA</t>
  </si>
  <si>
    <t>GODIŠNJI IZVJEŠTAJ O IZVRŠENJU FINANCIJSKOG PLANA (01.01.2023. do 31.12.2023.) PREMA FUNKCIJSKOJ KLASIFIKACIJI</t>
  </si>
  <si>
    <t>POSEBNI DIO - GODIŠNJI IZVJEŠTAJ O IZVRŠENJU FINANCIJSKOG PLANA (01.01.2023. do 31.12.2023.) 
PO PROGRAMSKOJ I EKONOMSKOJ KLASIFIKACIJI I PO IZVORIMA FINANCIRANJA
RASHODI I IZDACI</t>
  </si>
  <si>
    <t xml:space="preserve">GODIŠNJI  IZVJEŠTAJ O IZVRŠENJU FINANCIJSKOG PLANA 2023. GODINE                                               SREDNJA ŠKOLA </t>
  </si>
  <si>
    <t>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</si>
  <si>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</si>
  <si>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Ostvarenje preth. 2022. godine.             (1)</t>
  </si>
  <si>
    <t>Izvorni plan (2.)</t>
  </si>
  <si>
    <t>Tekući plan (3.)</t>
  </si>
  <si>
    <t>Ostvarenje 2023.  godine        (4.)</t>
  </si>
  <si>
    <t>Indeks 4./1. (5.)</t>
  </si>
  <si>
    <t>Indeks 4./3. (6.)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</si>
  <si>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</si>
  <si>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</si>
  <si>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</si>
  <si>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</si>
  <si>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</si>
  <si>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</si>
  <si>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 - VIŠAK/MANJAK (A)</t>
  </si>
  <si>
    <t>B. RAČUN FINANCIRANJA</t>
  </si>
  <si>
    <t>Ostvarenje prethodne  2022. godine (1)</t>
  </si>
  <si>
    <t>Ostvarenje 2023. godine        (4.)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</si>
  <si>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</si>
  <si>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</si>
  <si>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</si>
  <si>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NETO  ZADUŽIVANJE/FINANCIRANJE (B)</t>
  </si>
  <si>
    <t xml:space="preserve">C. PRENESENA SREDSTVA IZ PRETHODNE GODINE </t>
  </si>
  <si>
    <t>PRENESENA SREDSTVA   ( C)</t>
  </si>
  <si>
    <t>Prenesena raspoloživa sredstva iz prethodne godine</t>
  </si>
  <si>
    <t>Preneseni manjak iz prethodne godine</t>
  </si>
  <si>
    <t>D. PRIJENOS SREDSTAVA U SLIJEDEĆE RAZDOBLJE</t>
  </si>
  <si>
    <t>Rezultat  2022.</t>
  </si>
  <si>
    <t>Rezultat 2023.</t>
  </si>
  <si>
    <t>VIŠAK/MANJAK (A) +/- NETO (B)+ PRENESENA SREDSTVA ( C )</t>
  </si>
  <si>
    <t xml:space="preserve">  VIŠAK  </t>
  </si>
  <si>
    <t xml:space="preserve"> 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</si>
</sst>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;[Red]#,##0.00"/>
    <numFmt numFmtId="165" formatCode="#,##0.00\ _k_n;[Red]#,##0.00\ _k_n"/>
  </numFmts>
  <fonts count="27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</cellStyleXfs>
  <cellXfs count="118">
    <xf numFmtId="0" fontId="0" fillId="0" borderId="0" xfId="0"/>
    <xf numFmtId="0" fontId="2" fillId="0" borderId="0" xfId="0" applyFont="1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2" fillId="2" borderId="1" xfId="0" applyFont="1" applyFill="1" applyBorder="1" applyAlignment="1">
      <alignment horizontal="left" wrapText="1" indent="1"/>
    </xf>
    <xf numFmtId="0" fontId="2" fillId="2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 wrapText="1" indent="1"/>
    </xf>
    <xf numFmtId="4" fontId="3" fillId="3" borderId="1" xfId="0" applyNumberFormat="1" applyFont="1" applyFill="1" applyBorder="1" applyAlignment="1">
      <alignment horizontal="right" wrapText="1" indent="1"/>
    </xf>
    <xf numFmtId="0" fontId="3" fillId="3" borderId="1" xfId="0" applyFont="1" applyFill="1" applyBorder="1" applyAlignment="1">
      <alignment horizontal="right" wrapText="1" indent="1"/>
    </xf>
    <xf numFmtId="0" fontId="2" fillId="3" borderId="1" xfId="0" applyFont="1" applyFill="1" applyBorder="1" applyAlignment="1">
      <alignment horizontal="right" wrapText="1" indent="1"/>
    </xf>
    <xf numFmtId="0" fontId="2" fillId="3" borderId="0" xfId="0" applyFont="1" applyFill="1" applyAlignment="1">
      <alignment horizontal="left" indent="1"/>
    </xf>
    <xf numFmtId="0" fontId="4" fillId="3" borderId="1" xfId="0" applyFont="1" applyFill="1" applyBorder="1" applyAlignment="1">
      <alignment horizontal="left" wrapText="1" indent="1"/>
    </xf>
    <xf numFmtId="4" fontId="4" fillId="3" borderId="1" xfId="0" applyNumberFormat="1" applyFont="1" applyFill="1" applyBorder="1" applyAlignment="1">
      <alignment horizontal="right" wrapText="1" indent="1"/>
    </xf>
    <xf numFmtId="0" fontId="4" fillId="3" borderId="1" xfId="0" applyFont="1" applyFill="1" applyBorder="1" applyAlignment="1">
      <alignment horizontal="right" wrapText="1" indent="1"/>
    </xf>
    <xf numFmtId="0" fontId="4" fillId="3" borderId="1" xfId="0" applyFont="1" applyFill="1" applyBorder="1" applyAlignment="1">
      <alignment horizontal="left" wrapText="1" indent="4"/>
    </xf>
    <xf numFmtId="0" fontId="2" fillId="3" borderId="1" xfId="0" applyFont="1" applyFill="1" applyBorder="1" applyAlignment="1">
      <alignment horizontal="left" wrapText="1" indent="1"/>
    </xf>
    <xf numFmtId="0" fontId="4" fillId="3" borderId="1" xfId="0" applyFont="1" applyFill="1" applyBorder="1" applyAlignment="1">
      <alignment horizontal="left" wrapText="1" indent="2"/>
    </xf>
    <xf numFmtId="4" fontId="3" fillId="2" borderId="1" xfId="0" applyNumberFormat="1" applyFont="1" applyFill="1" applyBorder="1" applyAlignment="1">
      <alignment horizontal="right" wrapText="1" indent="1"/>
    </xf>
    <xf numFmtId="0" fontId="3" fillId="3" borderId="1" xfId="0" applyFont="1" applyFill="1" applyBorder="1" applyAlignment="1">
      <alignment horizontal="left" wrapText="1" indent="2"/>
    </xf>
    <xf numFmtId="0" fontId="5" fillId="0" borderId="0" xfId="0" applyFont="1" applyAlignment="1">
      <alignment horizontal="left" indent="1"/>
    </xf>
    <xf numFmtId="0" fontId="6" fillId="3" borderId="1" xfId="0" applyFont="1" applyFill="1" applyBorder="1" applyAlignment="1">
      <alignment horizontal="left" wrapText="1" indent="3"/>
    </xf>
    <xf numFmtId="4" fontId="6" fillId="3" borderId="1" xfId="0" applyNumberFormat="1" applyFont="1" applyFill="1" applyBorder="1" applyAlignment="1">
      <alignment horizontal="right" wrapText="1" indent="1"/>
    </xf>
    <xf numFmtId="0" fontId="6" fillId="3" borderId="1" xfId="0" applyFont="1" applyFill="1" applyBorder="1" applyAlignment="1">
      <alignment horizontal="right" wrapText="1" indent="1"/>
    </xf>
    <xf numFmtId="0" fontId="6" fillId="3" borderId="1" xfId="0" applyFont="1" applyFill="1" applyBorder="1" applyAlignment="1">
      <alignment horizontal="left" wrapText="1" indent="1"/>
    </xf>
    <xf numFmtId="0" fontId="3" fillId="3" borderId="1" xfId="0" applyFont="1" applyFill="1" applyBorder="1" applyAlignment="1">
      <alignment horizontal="left" wrapText="1" indent="3"/>
    </xf>
    <xf numFmtId="0" fontId="3" fillId="4" borderId="1" xfId="0" applyFont="1" applyFill="1" applyBorder="1" applyAlignment="1">
      <alignment horizontal="left" wrapText="1" indent="1"/>
    </xf>
    <xf numFmtId="0" fontId="3" fillId="4" borderId="1" xfId="0" applyFont="1" applyFill="1" applyBorder="1" applyAlignment="1">
      <alignment horizontal="right" wrapText="1" indent="1"/>
    </xf>
    <xf numFmtId="0" fontId="2" fillId="4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 wrapText="1" indent="4"/>
    </xf>
    <xf numFmtId="0" fontId="6" fillId="3" borderId="1" xfId="0" applyFont="1" applyFill="1" applyBorder="1" applyAlignment="1">
      <alignment horizontal="left" wrapText="1" indent="5"/>
    </xf>
    <xf numFmtId="4" fontId="3" fillId="4" borderId="1" xfId="0" applyNumberFormat="1" applyFont="1" applyFill="1" applyBorder="1" applyAlignment="1">
      <alignment horizontal="right" wrapText="1" indent="1"/>
    </xf>
    <xf numFmtId="0" fontId="7" fillId="3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wrapText="1" indent="1"/>
    </xf>
    <xf numFmtId="4" fontId="7" fillId="3" borderId="1" xfId="0" applyNumberFormat="1" applyFont="1" applyFill="1" applyBorder="1" applyAlignment="1">
      <alignment horizontal="right" wrapText="1" indent="1"/>
    </xf>
    <xf numFmtId="0" fontId="7" fillId="3" borderId="1" xfId="0" applyFont="1" applyFill="1" applyBorder="1" applyAlignment="1">
      <alignment horizontal="right" wrapText="1" indent="1"/>
    </xf>
    <xf numFmtId="0" fontId="1" fillId="0" borderId="2" xfId="0" applyFont="1" applyBorder="1" applyAlignment="1">
      <alignment horizontal="center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 wrapText="1" indent="1"/>
    </xf>
    <xf numFmtId="0" fontId="13" fillId="0" borderId="10" xfId="0" applyFont="1" applyBorder="1" applyAlignment="1">
      <alignment horizontal="center" vertical="center" wrapText="1" indent="1"/>
    </xf>
    <xf numFmtId="0" fontId="3" fillId="6" borderId="11" xfId="0" applyFont="1" applyFill="1" applyBorder="1" applyAlignment="1">
      <alignment horizontal="left" vertical="center" wrapText="1" indent="1"/>
    </xf>
    <xf numFmtId="0" fontId="6" fillId="6" borderId="12" xfId="0" applyFont="1" applyFill="1" applyBorder="1" applyAlignment="1">
      <alignment horizontal="left" wrapText="1" indent="1"/>
    </xf>
    <xf numFmtId="0" fontId="2" fillId="6" borderId="13" xfId="0" applyFont="1" applyFill="1" applyBorder="1" applyAlignment="1">
      <alignment horizontal="left" wrapText="1" indent="1"/>
    </xf>
    <xf numFmtId="0" fontId="6" fillId="3" borderId="14" xfId="0" applyFont="1" applyFill="1" applyBorder="1" applyAlignment="1">
      <alignment horizontal="left" wrapText="1" indent="1"/>
    </xf>
    <xf numFmtId="164" fontId="14" fillId="3" borderId="1" xfId="2" applyNumberFormat="1" applyFont="1" applyFill="1" applyBorder="1" applyAlignment="1">
      <alignment wrapText="1"/>
    </xf>
    <xf numFmtId="0" fontId="6" fillId="6" borderId="14" xfId="0" applyFont="1" applyFill="1" applyBorder="1" applyAlignment="1">
      <alignment horizontal="left" wrapText="1" indent="1"/>
    </xf>
    <xf numFmtId="164" fontId="14" fillId="6" borderId="1" xfId="2" applyNumberFormat="1" applyFont="1" applyFill="1" applyBorder="1" applyAlignment="1">
      <alignment wrapText="1"/>
    </xf>
    <xf numFmtId="0" fontId="3" fillId="7" borderId="14" xfId="0" applyFont="1" applyFill="1" applyBorder="1" applyAlignment="1">
      <alignment horizontal="left" vertical="center" wrapText="1"/>
    </xf>
    <xf numFmtId="164" fontId="14" fillId="7" borderId="1" xfId="2" applyNumberFormat="1" applyFont="1" applyFill="1" applyBorder="1" applyAlignment="1">
      <alignment wrapText="1"/>
    </xf>
    <xf numFmtId="0" fontId="2" fillId="3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165" fontId="14" fillId="0" borderId="1" xfId="2" applyNumberFormat="1" applyFont="1" applyFill="1" applyBorder="1" applyAlignment="1">
      <alignment wrapText="1"/>
    </xf>
    <xf numFmtId="165" fontId="14" fillId="0" borderId="15" xfId="2" applyNumberFormat="1" applyFont="1" applyFill="1" applyBorder="1" applyAlignment="1">
      <alignment wrapText="1"/>
    </xf>
    <xf numFmtId="0" fontId="5" fillId="0" borderId="0" xfId="0" applyFont="1" applyFill="1" applyAlignment="1">
      <alignment horizontal="left" indent="1"/>
    </xf>
    <xf numFmtId="0" fontId="3" fillId="6" borderId="10" xfId="0" applyFont="1" applyFill="1" applyBorder="1" applyAlignment="1">
      <alignment horizontal="left" vertical="center" wrapText="1" indent="1"/>
    </xf>
    <xf numFmtId="0" fontId="1" fillId="6" borderId="10" xfId="0" applyFont="1" applyFill="1" applyBorder="1" applyAlignment="1">
      <alignment horizontal="center" vertical="center" wrapText="1" indent="1"/>
    </xf>
    <xf numFmtId="0" fontId="15" fillId="0" borderId="10" xfId="0" applyFont="1" applyBorder="1" applyAlignment="1">
      <alignment vertical="center" wrapText="1"/>
    </xf>
    <xf numFmtId="4" fontId="14" fillId="0" borderId="10" xfId="1" applyNumberFormat="1" applyFont="1" applyBorder="1" applyAlignment="1">
      <alignment horizontal="right" wrapText="1"/>
    </xf>
    <xf numFmtId="4" fontId="14" fillId="0" borderId="10" xfId="0" applyNumberFormat="1" applyFont="1" applyBorder="1" applyAlignment="1">
      <alignment horizontal="right" wrapText="1"/>
    </xf>
    <xf numFmtId="0" fontId="16" fillId="0" borderId="10" xfId="0" applyFont="1" applyFill="1" applyBorder="1" applyAlignment="1">
      <alignment horizontal="left" vertical="center"/>
    </xf>
    <xf numFmtId="4" fontId="18" fillId="0" borderId="1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3" fillId="6" borderId="17" xfId="0" applyFont="1" applyFill="1" applyBorder="1" applyAlignment="1">
      <alignment horizontal="left" vertical="center" wrapText="1"/>
    </xf>
    <xf numFmtId="4" fontId="18" fillId="6" borderId="10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center" wrapText="1"/>
    </xf>
    <xf numFmtId="4" fontId="18" fillId="0" borderId="18" xfId="0" applyNumberFormat="1" applyFont="1" applyFill="1" applyBorder="1" applyAlignment="1">
      <alignment horizontal="right"/>
    </xf>
    <xf numFmtId="0" fontId="19" fillId="0" borderId="0" xfId="0" applyFont="1" applyFill="1"/>
    <xf numFmtId="0" fontId="20" fillId="8" borderId="11" xfId="0" applyFont="1" applyFill="1" applyBorder="1" applyAlignment="1">
      <alignment horizontal="left" vertical="center" wrapText="1"/>
    </xf>
    <xf numFmtId="4" fontId="20" fillId="8" borderId="12" xfId="0" applyNumberFormat="1" applyFont="1" applyFill="1" applyBorder="1" applyAlignment="1">
      <alignment horizontal="right" wrapText="1"/>
    </xf>
    <xf numFmtId="0" fontId="18" fillId="9" borderId="14" xfId="0" applyFont="1" applyFill="1" applyBorder="1" applyAlignment="1">
      <alignment wrapText="1"/>
    </xf>
    <xf numFmtId="4" fontId="18" fillId="9" borderId="1" xfId="0" applyNumberFormat="1" applyFont="1" applyFill="1" applyBorder="1" applyAlignment="1">
      <alignment horizontal="right" wrapText="1"/>
    </xf>
    <xf numFmtId="0" fontId="21" fillId="9" borderId="0" xfId="0" applyFont="1" applyFill="1"/>
    <xf numFmtId="0" fontId="22" fillId="0" borderId="0" xfId="0" applyFont="1"/>
    <xf numFmtId="0" fontId="22" fillId="0" borderId="0" xfId="0" applyFont="1" applyAlignment="1"/>
    <xf numFmtId="0" fontId="5" fillId="0" borderId="0" xfId="0" applyFont="1" applyFill="1" applyAlignment="1">
      <alignment horizontal="left"/>
    </xf>
    <xf numFmtId="0" fontId="5" fillId="0" borderId="20" xfId="0" applyFont="1" applyFill="1" applyBorder="1" applyAlignment="1">
      <alignment horizontal="left" indent="1"/>
    </xf>
    <xf numFmtId="0" fontId="20" fillId="6" borderId="11" xfId="0" applyFont="1" applyFill="1" applyBorder="1" applyAlignment="1">
      <alignment horizontal="center" vertical="center" wrapText="1"/>
    </xf>
    <xf numFmtId="4" fontId="20" fillId="6" borderId="10" xfId="0" applyNumberFormat="1" applyFont="1" applyFill="1" applyBorder="1" applyAlignment="1">
      <alignment horizontal="right" wrapText="1"/>
    </xf>
    <xf numFmtId="0" fontId="18" fillId="9" borderId="11" xfId="0" applyFont="1" applyFill="1" applyBorder="1" applyAlignment="1">
      <alignment wrapText="1"/>
    </xf>
    <xf numFmtId="4" fontId="18" fillId="9" borderId="12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4" fontId="2" fillId="3" borderId="1" xfId="0" applyNumberFormat="1" applyFont="1" applyFill="1" applyBorder="1" applyAlignment="1">
      <alignment horizontal="right" wrapText="1" indent="1"/>
    </xf>
    <xf numFmtId="4" fontId="2" fillId="2" borderId="1" xfId="0" applyNumberFormat="1" applyFont="1" applyFill="1" applyBorder="1" applyAlignment="1">
      <alignment horizontal="right" wrapText="1" indent="1"/>
    </xf>
    <xf numFmtId="4" fontId="2" fillId="9" borderId="1" xfId="0" applyNumberFormat="1" applyFont="1" applyFill="1" applyBorder="1" applyAlignment="1">
      <alignment horizontal="right" wrapText="1" indent="1"/>
    </xf>
    <xf numFmtId="4" fontId="4" fillId="10" borderId="1" xfId="0" applyNumberFormat="1" applyFont="1" applyFill="1" applyBorder="1" applyAlignment="1">
      <alignment horizontal="right" wrapText="1" indent="1"/>
    </xf>
    <xf numFmtId="2" fontId="3" fillId="2" borderId="1" xfId="0" applyNumberFormat="1" applyFont="1" applyFill="1" applyBorder="1" applyAlignment="1">
      <alignment horizontal="right" wrapText="1" indent="1"/>
    </xf>
    <xf numFmtId="2" fontId="2" fillId="2" borderId="1" xfId="0" applyNumberFormat="1" applyFont="1" applyFill="1" applyBorder="1" applyAlignment="1">
      <alignment horizontal="right" wrapText="1" indent="1"/>
    </xf>
    <xf numFmtId="2" fontId="3" fillId="9" borderId="1" xfId="0" applyNumberFormat="1" applyFont="1" applyFill="1" applyBorder="1" applyAlignment="1">
      <alignment horizontal="right" wrapText="1" indent="1"/>
    </xf>
    <xf numFmtId="2" fontId="2" fillId="9" borderId="1" xfId="0" applyNumberFormat="1" applyFont="1" applyFill="1" applyBorder="1" applyAlignment="1">
      <alignment horizontal="right" wrapText="1" indent="1"/>
    </xf>
    <xf numFmtId="2" fontId="3" fillId="3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wrapText="1" indent="1"/>
    </xf>
    <xf numFmtId="0" fontId="3" fillId="11" borderId="1" xfId="0" applyFont="1" applyFill="1" applyBorder="1" applyAlignment="1">
      <alignment horizontal="left" wrapText="1" indent="3"/>
    </xf>
    <xf numFmtId="0" fontId="3" fillId="11" borderId="1" xfId="0" applyFont="1" applyFill="1" applyBorder="1" applyAlignment="1">
      <alignment horizontal="right" wrapText="1" indent="1"/>
    </xf>
    <xf numFmtId="0" fontId="3" fillId="11" borderId="1" xfId="0" applyFont="1" applyFill="1" applyBorder="1" applyAlignment="1">
      <alignment horizontal="left" wrapText="1" indent="1"/>
    </xf>
    <xf numFmtId="164" fontId="26" fillId="7" borderId="1" xfId="2" applyNumberFormat="1" applyFont="1" applyFill="1" applyBorder="1" applyAlignment="1">
      <alignment wrapText="1"/>
    </xf>
    <xf numFmtId="0" fontId="11" fillId="0" borderId="0" xfId="3" applyNumberFormat="1" applyFont="1" applyFill="1" applyBorder="1" applyAlignment="1" applyProtection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1" fillId="5" borderId="0" xfId="3" applyNumberFormat="1" applyFont="1" applyFill="1" applyBorder="1" applyAlignment="1" applyProtection="1">
      <alignment horizontal="center" vertical="center"/>
    </xf>
    <xf numFmtId="0" fontId="11" fillId="0" borderId="7" xfId="3" applyNumberFormat="1" applyFont="1" applyFill="1" applyBorder="1" applyAlignment="1" applyProtection="1">
      <alignment horizontal="center"/>
    </xf>
    <xf numFmtId="0" fontId="11" fillId="0" borderId="8" xfId="3" applyNumberFormat="1" applyFont="1" applyFill="1" applyBorder="1" applyAlignment="1" applyProtection="1">
      <alignment horizontal="center"/>
    </xf>
    <xf numFmtId="0" fontId="11" fillId="0" borderId="9" xfId="3" applyNumberFormat="1" applyFont="1" applyFill="1" applyBorder="1" applyAlignment="1" applyProtection="1">
      <alignment horizontal="center"/>
    </xf>
    <xf numFmtId="0" fontId="11" fillId="0" borderId="16" xfId="3" applyNumberFormat="1" applyFont="1" applyFill="1" applyBorder="1" applyAlignment="1" applyProtection="1">
      <alignment horizontal="center" vertical="center"/>
    </xf>
    <xf numFmtId="0" fontId="11" fillId="0" borderId="18" xfId="3" applyNumberFormat="1" applyFont="1" applyFill="1" applyBorder="1" applyAlignment="1" applyProtection="1">
      <alignment horizontal="center"/>
    </xf>
    <xf numFmtId="4" fontId="23" fillId="3" borderId="19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4">
    <cellStyle name="Normalno" xfId="0" builtinId="0"/>
    <cellStyle name="Obično_bilanca" xfId="3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A18" sqref="A18:G18"/>
    </sheetView>
  </sheetViews>
  <sheetFormatPr defaultColWidth="9.140625" defaultRowHeight="11.25" x14ac:dyDescent="0.15"/>
  <cols>
    <col min="1" max="1" width="38.42578125" style="18" customWidth="1"/>
    <col min="2" max="2" width="16.85546875" style="18" customWidth="1"/>
    <col min="3" max="3" width="17.42578125" style="18" customWidth="1"/>
    <col min="4" max="5" width="17.140625" style="18" customWidth="1"/>
    <col min="6" max="6" width="12" style="18" customWidth="1"/>
    <col min="7" max="7" width="11.85546875" style="18" customWidth="1"/>
    <col min="8" max="16384" width="9.140625" style="18"/>
  </cols>
  <sheetData>
    <row r="1" spans="1:7" ht="18.75" thickBot="1" x14ac:dyDescent="0.2">
      <c r="A1" s="103" t="s">
        <v>145</v>
      </c>
      <c r="B1" s="103"/>
      <c r="C1" s="103"/>
      <c r="D1" s="103"/>
      <c r="E1" s="103"/>
      <c r="F1" s="103"/>
      <c r="G1" s="103"/>
    </row>
    <row r="2" spans="1:7" ht="18" x14ac:dyDescent="0.15">
      <c r="A2" s="39"/>
      <c r="B2" s="39"/>
      <c r="C2" s="39" t="s">
        <v>146</v>
      </c>
      <c r="D2" s="39"/>
      <c r="E2" s="39"/>
      <c r="F2" s="39"/>
      <c r="G2" s="39"/>
    </row>
    <row r="3" spans="1:7" s="40" customFormat="1" ht="20.25" x14ac:dyDescent="0.25">
      <c r="A3" s="104" t="s">
        <v>147</v>
      </c>
      <c r="B3" s="104"/>
      <c r="C3" s="104"/>
      <c r="D3" s="104"/>
      <c r="E3" s="104"/>
      <c r="F3" s="104"/>
      <c r="G3" s="104"/>
    </row>
    <row r="4" spans="1:7" ht="18.75" hidden="1" x14ac:dyDescent="0.15">
      <c r="A4" s="41"/>
      <c r="B4" s="41"/>
      <c r="C4" s="41"/>
      <c r="D4" s="41"/>
      <c r="E4" s="41"/>
      <c r="F4" s="41"/>
      <c r="G4" s="41"/>
    </row>
    <row r="5" spans="1:7" ht="18.75" x14ac:dyDescent="0.3">
      <c r="A5" s="105" t="s">
        <v>7</v>
      </c>
      <c r="B5" s="106"/>
      <c r="C5" s="106"/>
      <c r="D5" s="106"/>
      <c r="E5" s="106"/>
      <c r="F5" s="106"/>
      <c r="G5" s="107"/>
    </row>
    <row r="6" spans="1:7" s="1" customFormat="1" ht="45" x14ac:dyDescent="0.15">
      <c r="A6" s="42" t="s">
        <v>0</v>
      </c>
      <c r="B6" s="43" t="s">
        <v>148</v>
      </c>
      <c r="C6" s="43" t="s">
        <v>149</v>
      </c>
      <c r="D6" s="43" t="s">
        <v>150</v>
      </c>
      <c r="E6" s="43" t="s">
        <v>151</v>
      </c>
      <c r="F6" s="43" t="s">
        <v>152</v>
      </c>
      <c r="G6" s="43" t="s">
        <v>153</v>
      </c>
    </row>
    <row r="7" spans="1:7" s="9" customFormat="1" ht="12.75" x14ac:dyDescent="0.2">
      <c r="A7" s="44" t="s">
        <v>7</v>
      </c>
      <c r="B7" s="45"/>
      <c r="C7" s="45"/>
      <c r="D7" s="45"/>
      <c r="E7" s="45"/>
      <c r="F7" s="45"/>
      <c r="G7" s="46"/>
    </row>
    <row r="8" spans="1:7" s="9" customFormat="1" ht="14.25" x14ac:dyDescent="0.2">
      <c r="A8" s="47" t="s">
        <v>154</v>
      </c>
      <c r="B8" s="48">
        <v>1154037.69</v>
      </c>
      <c r="C8" s="48">
        <v>1337037.32</v>
      </c>
      <c r="D8" s="48">
        <v>1337037.32</v>
      </c>
      <c r="E8" s="48">
        <v>1325445.54</v>
      </c>
      <c r="F8" s="48">
        <f>(E8/B8)*100</f>
        <v>114.85288145138483</v>
      </c>
      <c r="G8" s="48">
        <f>(E8/D8)*100</f>
        <v>99.133024948024641</v>
      </c>
    </row>
    <row r="9" spans="1:7" s="9" customFormat="1" ht="14.25" x14ac:dyDescent="0.2">
      <c r="A9" s="47" t="s">
        <v>155</v>
      </c>
      <c r="B9" s="48">
        <v>167.51</v>
      </c>
      <c r="C9" s="48">
        <v>100</v>
      </c>
      <c r="D9" s="48">
        <v>100</v>
      </c>
      <c r="E9" s="48">
        <v>93.05</v>
      </c>
      <c r="F9" s="48">
        <f t="shared" ref="F9:F10" si="0">(E9/B9)*100</f>
        <v>55.548922452390904</v>
      </c>
      <c r="G9" s="48">
        <f t="shared" ref="G9:G13" si="1">(E9/D9)*100</f>
        <v>93.05</v>
      </c>
    </row>
    <row r="10" spans="1:7" s="9" customFormat="1" ht="14.25" x14ac:dyDescent="0.2">
      <c r="A10" s="49" t="s">
        <v>156</v>
      </c>
      <c r="B10" s="50">
        <f>B8+B9</f>
        <v>1154205.2</v>
      </c>
      <c r="C10" s="50">
        <f t="shared" ref="C10:E10" si="2">C8+C9</f>
        <v>1337137.32</v>
      </c>
      <c r="D10" s="50">
        <f t="shared" si="2"/>
        <v>1337137.32</v>
      </c>
      <c r="E10" s="50">
        <f t="shared" si="2"/>
        <v>1325538.5900000001</v>
      </c>
      <c r="F10" s="50">
        <f t="shared" si="0"/>
        <v>114.84427465757389</v>
      </c>
      <c r="G10" s="50">
        <f t="shared" si="1"/>
        <v>99.132570019061319</v>
      </c>
    </row>
    <row r="11" spans="1:7" s="9" customFormat="1" ht="14.25" x14ac:dyDescent="0.2">
      <c r="A11" s="47" t="s">
        <v>157</v>
      </c>
      <c r="B11" s="48">
        <v>1148811.19</v>
      </c>
      <c r="C11" s="48">
        <v>1331382.94</v>
      </c>
      <c r="D11" s="48">
        <v>1331382.94</v>
      </c>
      <c r="E11" s="48">
        <v>1261566.9099999999</v>
      </c>
      <c r="F11" s="48">
        <f>(E11/B11)*100</f>
        <v>109.81499144345904</v>
      </c>
      <c r="G11" s="48">
        <f t="shared" si="1"/>
        <v>94.756127038851787</v>
      </c>
    </row>
    <row r="12" spans="1:7" s="9" customFormat="1" ht="14.25" x14ac:dyDescent="0.2">
      <c r="A12" s="47" t="s">
        <v>158</v>
      </c>
      <c r="B12" s="48">
        <v>5781.16</v>
      </c>
      <c r="C12" s="48">
        <v>8556.76</v>
      </c>
      <c r="D12" s="48">
        <v>8556.76</v>
      </c>
      <c r="E12" s="48">
        <v>8456.23</v>
      </c>
      <c r="F12" s="48">
        <f>(E12/B12)*100</f>
        <v>146.2722014267033</v>
      </c>
      <c r="G12" s="48">
        <f t="shared" si="1"/>
        <v>98.825139421930714</v>
      </c>
    </row>
    <row r="13" spans="1:7" s="9" customFormat="1" ht="14.25" x14ac:dyDescent="0.2">
      <c r="A13" s="49" t="s">
        <v>159</v>
      </c>
      <c r="B13" s="50">
        <f>B11+B12</f>
        <v>1154592.3499999999</v>
      </c>
      <c r="C13" s="50">
        <f t="shared" ref="C13:E13" si="3">C11+C12</f>
        <v>1339939.7</v>
      </c>
      <c r="D13" s="50">
        <f t="shared" si="3"/>
        <v>1339939.7</v>
      </c>
      <c r="E13" s="50">
        <f t="shared" si="3"/>
        <v>1270023.1399999999</v>
      </c>
      <c r="F13" s="50">
        <f>(E13/B13)*100</f>
        <v>109.99753635991092</v>
      </c>
      <c r="G13" s="50">
        <f t="shared" si="1"/>
        <v>94.782111463672578</v>
      </c>
    </row>
    <row r="14" spans="1:7" s="53" customFormat="1" ht="14.25" x14ac:dyDescent="0.2">
      <c r="A14" s="51" t="s">
        <v>160</v>
      </c>
      <c r="B14" s="52">
        <f>B10-B13</f>
        <v>-387.14999999990687</v>
      </c>
      <c r="C14" s="101">
        <v>2802.39</v>
      </c>
      <c r="D14" s="101">
        <v>2802.39</v>
      </c>
      <c r="E14" s="52">
        <f t="shared" ref="E14" si="4">E10-E13</f>
        <v>55515.450000000186</v>
      </c>
      <c r="F14" s="52">
        <v>0</v>
      </c>
      <c r="G14" s="52">
        <v>0</v>
      </c>
    </row>
    <row r="15" spans="1:7" s="53" customFormat="1" ht="14.25" x14ac:dyDescent="0.2">
      <c r="A15" s="54"/>
      <c r="B15" s="55"/>
      <c r="C15" s="55"/>
      <c r="D15" s="55"/>
      <c r="E15" s="55"/>
      <c r="F15" s="55"/>
      <c r="G15" s="56"/>
    </row>
    <row r="17" spans="1:7" s="57" customFormat="1" x14ac:dyDescent="0.15"/>
    <row r="18" spans="1:7" s="57" customFormat="1" ht="18.75" x14ac:dyDescent="0.15">
      <c r="A18" s="108" t="s">
        <v>161</v>
      </c>
      <c r="B18" s="108"/>
      <c r="C18" s="108"/>
      <c r="D18" s="108"/>
      <c r="E18" s="108"/>
      <c r="F18" s="108"/>
      <c r="G18" s="108"/>
    </row>
    <row r="19" spans="1:7" s="57" customFormat="1" ht="45" x14ac:dyDescent="0.15">
      <c r="A19" s="42" t="s">
        <v>0</v>
      </c>
      <c r="B19" s="43" t="s">
        <v>162</v>
      </c>
      <c r="C19" s="43" t="s">
        <v>149</v>
      </c>
      <c r="D19" s="43" t="s">
        <v>150</v>
      </c>
      <c r="E19" s="43" t="s">
        <v>163</v>
      </c>
      <c r="F19" s="43" t="s">
        <v>152</v>
      </c>
      <c r="G19" s="43" t="s">
        <v>153</v>
      </c>
    </row>
    <row r="20" spans="1:7" s="57" customFormat="1" ht="12.75" x14ac:dyDescent="0.15">
      <c r="A20" s="58" t="s">
        <v>164</v>
      </c>
      <c r="B20" s="59"/>
      <c r="C20" s="59"/>
      <c r="D20" s="59"/>
      <c r="E20" s="59"/>
      <c r="F20" s="59"/>
      <c r="G20" s="59"/>
    </row>
    <row r="21" spans="1:7" s="57" customFormat="1" ht="14.25" x14ac:dyDescent="0.2">
      <c r="A21" s="60" t="s">
        <v>165</v>
      </c>
      <c r="B21" s="61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s="65" customFormat="1" ht="14.25" x14ac:dyDescent="0.2">
      <c r="A22" s="63" t="s">
        <v>166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s="65" customFormat="1" ht="14.25" x14ac:dyDescent="0.2">
      <c r="A23" s="66" t="s">
        <v>167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s="65" customFormat="1" ht="14.25" x14ac:dyDescent="0.2">
      <c r="A24" s="68"/>
      <c r="B24" s="69"/>
      <c r="C24" s="69"/>
      <c r="D24" s="69"/>
      <c r="E24" s="69"/>
      <c r="F24" s="69"/>
      <c r="G24" s="69"/>
    </row>
    <row r="25" spans="1:7" s="65" customFormat="1" ht="14.25" hidden="1" x14ac:dyDescent="0.2">
      <c r="A25" s="68"/>
      <c r="B25" s="69"/>
      <c r="C25" s="69"/>
      <c r="D25" s="69"/>
      <c r="E25" s="69"/>
      <c r="F25" s="69"/>
      <c r="G25" s="69"/>
    </row>
    <row r="26" spans="1:7" s="57" customFormat="1" ht="18.75" x14ac:dyDescent="0.3">
      <c r="A26" s="109" t="s">
        <v>168</v>
      </c>
      <c r="B26" s="109"/>
      <c r="C26" s="109"/>
      <c r="D26" s="109"/>
      <c r="E26" s="109"/>
      <c r="F26" s="109"/>
      <c r="G26" s="109"/>
    </row>
    <row r="27" spans="1:7" s="70" customFormat="1" ht="45" x14ac:dyDescent="0.25">
      <c r="A27" s="42"/>
      <c r="B27" s="43" t="s">
        <v>162</v>
      </c>
      <c r="C27" s="43" t="s">
        <v>149</v>
      </c>
      <c r="D27" s="43" t="s">
        <v>150</v>
      </c>
      <c r="E27" s="43" t="s">
        <v>151</v>
      </c>
      <c r="F27" s="43" t="s">
        <v>152</v>
      </c>
      <c r="G27" s="43" t="s">
        <v>153</v>
      </c>
    </row>
    <row r="28" spans="1:7" s="70" customFormat="1" ht="18" x14ac:dyDescent="0.25">
      <c r="A28" s="71" t="s">
        <v>169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29" spans="1:7" s="75" customFormat="1" ht="29.25" x14ac:dyDescent="0.25">
      <c r="A29" s="73" t="s">
        <v>170</v>
      </c>
      <c r="B29" s="74">
        <v>3189.53</v>
      </c>
      <c r="C29" s="74">
        <v>2802.39</v>
      </c>
      <c r="D29" s="74">
        <v>2802.39</v>
      </c>
      <c r="E29" s="74">
        <v>2802.39</v>
      </c>
      <c r="F29" s="74">
        <f>(E29/B29)*100</f>
        <v>87.862161509689514</v>
      </c>
      <c r="G29" s="74">
        <f>(E29/D29)*100</f>
        <v>100</v>
      </c>
    </row>
    <row r="30" spans="1:7" s="76" customFormat="1" ht="14.25" x14ac:dyDescent="0.2">
      <c r="A30" s="73" t="s">
        <v>171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 s="77" customFormat="1" ht="18.75" x14ac:dyDescent="0.3">
      <c r="A31" s="110" t="s">
        <v>172</v>
      </c>
      <c r="B31" s="110"/>
      <c r="C31" s="110"/>
      <c r="D31" s="110"/>
      <c r="E31" s="110"/>
      <c r="F31" s="110"/>
      <c r="G31" s="110"/>
    </row>
    <row r="32" spans="1:7" hidden="1" x14ac:dyDescent="0.15"/>
    <row r="34" spans="1:7" ht="33.75" x14ac:dyDescent="0.15">
      <c r="A34" s="42" t="s">
        <v>0</v>
      </c>
      <c r="B34" s="42" t="s">
        <v>173</v>
      </c>
      <c r="C34" s="43"/>
      <c r="D34" s="43"/>
      <c r="E34" s="42" t="s">
        <v>174</v>
      </c>
      <c r="F34" s="43" t="s">
        <v>152</v>
      </c>
      <c r="G34" s="43"/>
    </row>
    <row r="35" spans="1:7" s="78" customFormat="1" ht="18.75" x14ac:dyDescent="0.3">
      <c r="A35" s="102" t="s">
        <v>172</v>
      </c>
      <c r="B35" s="102"/>
      <c r="C35" s="102"/>
      <c r="D35" s="102"/>
      <c r="E35" s="102"/>
      <c r="F35" s="102"/>
      <c r="G35" s="102"/>
    </row>
    <row r="36" spans="1:7" s="57" customFormat="1" hidden="1" x14ac:dyDescent="0.15">
      <c r="A36" s="79"/>
      <c r="B36" s="79"/>
      <c r="C36" s="79"/>
      <c r="D36" s="79"/>
      <c r="E36" s="79"/>
      <c r="F36" s="79"/>
      <c r="G36" s="79"/>
    </row>
    <row r="37" spans="1:7" s="70" customFormat="1" ht="30" x14ac:dyDescent="0.25">
      <c r="A37" s="80" t="s">
        <v>175</v>
      </c>
      <c r="B37" s="81">
        <v>0</v>
      </c>
      <c r="C37" s="81"/>
      <c r="D37" s="81"/>
      <c r="E37" s="81">
        <v>0</v>
      </c>
      <c r="F37" s="81">
        <v>0</v>
      </c>
      <c r="G37" s="81"/>
    </row>
    <row r="38" spans="1:7" s="75" customFormat="1" ht="15.75" x14ac:dyDescent="0.25">
      <c r="A38" s="82" t="s">
        <v>176</v>
      </c>
      <c r="B38" s="83">
        <v>2802.39</v>
      </c>
      <c r="C38" s="83"/>
      <c r="D38" s="83"/>
      <c r="E38" s="83">
        <v>58317.84</v>
      </c>
      <c r="F38" s="83">
        <v>0</v>
      </c>
      <c r="G38" s="83"/>
    </row>
    <row r="39" spans="1:7" s="76" customFormat="1" ht="14.25" x14ac:dyDescent="0.2">
      <c r="A39" s="73" t="s">
        <v>177</v>
      </c>
      <c r="B39" s="83">
        <v>0</v>
      </c>
      <c r="C39" s="83"/>
      <c r="D39" s="83"/>
      <c r="E39" s="74">
        <v>0</v>
      </c>
      <c r="F39" s="74">
        <v>0</v>
      </c>
      <c r="G39" s="83"/>
    </row>
    <row r="41" spans="1:7" ht="12.75" x14ac:dyDescent="0.2">
      <c r="A41" s="84"/>
    </row>
    <row r="42" spans="1:7" ht="12" x14ac:dyDescent="0.2">
      <c r="E42" s="85"/>
    </row>
    <row r="44" spans="1:7" ht="12.75" x14ac:dyDescent="0.2">
      <c r="E44" s="86"/>
    </row>
  </sheetData>
  <mergeCells count="7">
    <mergeCell ref="A35:G35"/>
    <mergeCell ref="A1:G1"/>
    <mergeCell ref="A3:G3"/>
    <mergeCell ref="A5:G5"/>
    <mergeCell ref="A18:G18"/>
    <mergeCell ref="A26:G26"/>
    <mergeCell ref="A31:G31"/>
  </mergeCells>
  <pageMargins left="0.7" right="0.7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opLeftCell="A58" workbookViewId="0">
      <selection activeCell="C34" sqref="C34"/>
    </sheetView>
  </sheetViews>
  <sheetFormatPr defaultRowHeight="11.25" x14ac:dyDescent="0.15"/>
  <cols>
    <col min="1" max="1" width="36.5703125" style="18" bestFit="1" customWidth="1"/>
    <col min="2" max="2" width="13.85546875" style="18" customWidth="1"/>
    <col min="3" max="3" width="12.85546875" style="18" customWidth="1"/>
    <col min="4" max="4" width="13.7109375" style="18" customWidth="1"/>
    <col min="5" max="5" width="13.42578125" style="18" customWidth="1"/>
    <col min="6" max="6" width="10.5703125" style="18" customWidth="1"/>
    <col min="7" max="7" width="11.28515625" style="18" customWidth="1"/>
    <col min="8" max="16384" width="9.140625" style="18"/>
  </cols>
  <sheetData>
    <row r="1" spans="1:7" ht="36.75" customHeight="1" thickBot="1" x14ac:dyDescent="0.2">
      <c r="A1" s="111" t="s">
        <v>140</v>
      </c>
      <c r="B1" s="112"/>
      <c r="C1" s="112"/>
      <c r="D1" s="112"/>
      <c r="E1" s="112"/>
      <c r="F1" s="112"/>
      <c r="G1" s="113"/>
    </row>
    <row r="2" spans="1:7" s="1" customFormat="1" ht="49.5" customHeight="1" thickBot="1" x14ac:dyDescent="0.2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</row>
    <row r="3" spans="1:7" s="4" customFormat="1" ht="12.75" x14ac:dyDescent="0.2">
      <c r="A3" s="2" t="s">
        <v>141</v>
      </c>
      <c r="B3" s="2"/>
      <c r="C3" s="2"/>
      <c r="D3" s="2"/>
      <c r="E3" s="2"/>
      <c r="F3" s="2"/>
      <c r="G3" s="3"/>
    </row>
    <row r="4" spans="1:7" s="9" customFormat="1" ht="12.75" x14ac:dyDescent="0.2">
      <c r="A4" s="5" t="s">
        <v>8</v>
      </c>
      <c r="B4" s="6">
        <f>B5+B13+B16+B19+B23+B27</f>
        <v>1154037.71</v>
      </c>
      <c r="C4" s="6">
        <f>C5+C13+C16+C19+C23+C27</f>
        <v>1337037.32</v>
      </c>
      <c r="D4" s="6">
        <f>D5+D13+D16+D19+D23+D27</f>
        <v>1337037.32</v>
      </c>
      <c r="E4" s="6">
        <f>E5+E13+E16+E19+E23+E27</f>
        <v>1325445.54</v>
      </c>
      <c r="F4" s="6">
        <f>(E4/B4)*100</f>
        <v>114.85287946093202</v>
      </c>
      <c r="G4" s="87">
        <f>(E4/D4)*100</f>
        <v>99.133024948024641</v>
      </c>
    </row>
    <row r="5" spans="1:7" s="9" customFormat="1" ht="22.5" x14ac:dyDescent="0.2">
      <c r="A5" s="10" t="s">
        <v>9</v>
      </c>
      <c r="B5" s="11">
        <v>1044766.63</v>
      </c>
      <c r="C5" s="11">
        <v>1230310.7</v>
      </c>
      <c r="D5" s="11">
        <v>1230310.7</v>
      </c>
      <c r="E5" s="11">
        <v>1201775.45</v>
      </c>
      <c r="F5" s="11">
        <f t="shared" ref="F5:F43" si="0">(E5/B5)*100</f>
        <v>115.02812355329534</v>
      </c>
      <c r="G5" s="12">
        <v>97.68</v>
      </c>
    </row>
    <row r="6" spans="1:7" s="9" customFormat="1" ht="22.5" x14ac:dyDescent="0.2">
      <c r="A6" s="13" t="s">
        <v>10</v>
      </c>
      <c r="B6" s="11">
        <v>1044502.24</v>
      </c>
      <c r="C6" s="10"/>
      <c r="D6" s="10"/>
      <c r="E6" s="11">
        <v>1140913.05</v>
      </c>
      <c r="F6" s="11">
        <f t="shared" si="0"/>
        <v>109.23031146395627</v>
      </c>
      <c r="G6" s="12">
        <v>97.68</v>
      </c>
    </row>
    <row r="7" spans="1:7" s="9" customFormat="1" ht="22.5" x14ac:dyDescent="0.2">
      <c r="A7" s="15" t="s">
        <v>11</v>
      </c>
      <c r="B7" s="11">
        <v>1043797.35</v>
      </c>
      <c r="C7" s="10"/>
      <c r="D7" s="10"/>
      <c r="E7" s="11">
        <v>1140019.01</v>
      </c>
      <c r="F7" s="11">
        <f t="shared" si="0"/>
        <v>109.21842348038152</v>
      </c>
      <c r="G7" s="12">
        <v>97.68</v>
      </c>
    </row>
    <row r="8" spans="1:7" s="9" customFormat="1" ht="22.5" x14ac:dyDescent="0.2">
      <c r="A8" s="15" t="s">
        <v>12</v>
      </c>
      <c r="B8" s="12">
        <v>704.89</v>
      </c>
      <c r="C8" s="10"/>
      <c r="D8" s="10"/>
      <c r="E8" s="12">
        <v>894.04</v>
      </c>
      <c r="F8" s="11">
        <f t="shared" si="0"/>
        <v>126.83397409524891</v>
      </c>
      <c r="G8" s="12">
        <v>97.68</v>
      </c>
    </row>
    <row r="9" spans="1:7" s="9" customFormat="1" ht="22.5" x14ac:dyDescent="0.2">
      <c r="A9" s="13" t="s">
        <v>13</v>
      </c>
      <c r="B9" s="10"/>
      <c r="C9" s="10"/>
      <c r="D9" s="10"/>
      <c r="E9" s="11">
        <v>60862.400000000001</v>
      </c>
      <c r="F9" s="11" t="e">
        <f t="shared" si="0"/>
        <v>#DIV/0!</v>
      </c>
      <c r="G9" s="12">
        <v>97.68</v>
      </c>
    </row>
    <row r="10" spans="1:7" s="9" customFormat="1" ht="22.5" x14ac:dyDescent="0.2">
      <c r="A10" s="15" t="s">
        <v>14</v>
      </c>
      <c r="B10" s="10"/>
      <c r="C10" s="10"/>
      <c r="D10" s="10"/>
      <c r="E10" s="11">
        <v>60862.400000000001</v>
      </c>
      <c r="F10" s="11" t="e">
        <f t="shared" si="0"/>
        <v>#DIV/0!</v>
      </c>
      <c r="G10" s="12">
        <v>97.68</v>
      </c>
    </row>
    <row r="11" spans="1:7" s="9" customFormat="1" ht="22.5" x14ac:dyDescent="0.2">
      <c r="A11" s="13" t="s">
        <v>15</v>
      </c>
      <c r="B11" s="12">
        <v>264.39</v>
      </c>
      <c r="C11" s="10"/>
      <c r="D11" s="10"/>
      <c r="E11" s="10"/>
      <c r="F11" s="11">
        <f t="shared" si="0"/>
        <v>0</v>
      </c>
      <c r="G11" s="12">
        <v>97.68</v>
      </c>
    </row>
    <row r="12" spans="1:7" s="9" customFormat="1" ht="33.75" x14ac:dyDescent="0.2">
      <c r="A12" s="15" t="s">
        <v>16</v>
      </c>
      <c r="B12" s="12">
        <v>264.39</v>
      </c>
      <c r="C12" s="10"/>
      <c r="D12" s="10"/>
      <c r="E12" s="10"/>
      <c r="F12" s="11">
        <f t="shared" si="0"/>
        <v>0</v>
      </c>
      <c r="G12" s="12">
        <v>97.68</v>
      </c>
    </row>
    <row r="13" spans="1:7" s="9" customFormat="1" ht="12" x14ac:dyDescent="0.2">
      <c r="A13" s="10" t="s">
        <v>17</v>
      </c>
      <c r="B13" s="12">
        <v>4.1900000000000004</v>
      </c>
      <c r="C13" s="12">
        <v>6.26</v>
      </c>
      <c r="D13" s="12">
        <v>6.26</v>
      </c>
      <c r="E13" s="12">
        <v>14.07</v>
      </c>
      <c r="F13" s="11">
        <f t="shared" si="0"/>
        <v>335.79952267303099</v>
      </c>
      <c r="G13" s="12">
        <v>97.68</v>
      </c>
    </row>
    <row r="14" spans="1:7" s="9" customFormat="1" ht="12" x14ac:dyDescent="0.2">
      <c r="A14" s="13" t="s">
        <v>18</v>
      </c>
      <c r="B14" s="12">
        <v>4.1900000000000004</v>
      </c>
      <c r="C14" s="10"/>
      <c r="D14" s="10"/>
      <c r="E14" s="12">
        <v>14.07</v>
      </c>
      <c r="F14" s="11">
        <f t="shared" si="0"/>
        <v>335.79952267303099</v>
      </c>
      <c r="G14" s="12">
        <v>97.68</v>
      </c>
    </row>
    <row r="15" spans="1:7" s="9" customFormat="1" ht="22.5" x14ac:dyDescent="0.2">
      <c r="A15" s="15" t="s">
        <v>19</v>
      </c>
      <c r="B15" s="12">
        <v>4.1900000000000004</v>
      </c>
      <c r="C15" s="10"/>
      <c r="D15" s="10"/>
      <c r="E15" s="12">
        <v>14.07</v>
      </c>
      <c r="F15" s="11">
        <f t="shared" si="0"/>
        <v>335.79952267303099</v>
      </c>
      <c r="G15" s="12">
        <v>97.68</v>
      </c>
    </row>
    <row r="16" spans="1:7" s="9" customFormat="1" ht="22.5" x14ac:dyDescent="0.2">
      <c r="A16" s="10" t="s">
        <v>20</v>
      </c>
      <c r="B16" s="11">
        <v>17749.09</v>
      </c>
      <c r="C16" s="11">
        <v>1178.01</v>
      </c>
      <c r="D16" s="11">
        <v>1178.01</v>
      </c>
      <c r="E16" s="12">
        <v>567.79999999999995</v>
      </c>
      <c r="F16" s="11">
        <f t="shared" si="0"/>
        <v>3.1990372464165766</v>
      </c>
      <c r="G16" s="12">
        <v>97.68</v>
      </c>
    </row>
    <row r="17" spans="1:7" s="9" customFormat="1" ht="12" x14ac:dyDescent="0.2">
      <c r="A17" s="13" t="s">
        <v>21</v>
      </c>
      <c r="B17" s="11">
        <v>17749.09</v>
      </c>
      <c r="C17" s="10"/>
      <c r="D17" s="10"/>
      <c r="E17" s="12">
        <v>567.79999999999995</v>
      </c>
      <c r="F17" s="11">
        <f t="shared" si="0"/>
        <v>3.1990372464165766</v>
      </c>
      <c r="G17" s="12">
        <v>97.68</v>
      </c>
    </row>
    <row r="18" spans="1:7" s="9" customFormat="1" ht="12" x14ac:dyDescent="0.2">
      <c r="A18" s="15" t="s">
        <v>22</v>
      </c>
      <c r="B18" s="11">
        <v>17749.09</v>
      </c>
      <c r="C18" s="10"/>
      <c r="D18" s="10"/>
      <c r="E18" s="12">
        <v>567.79999999999995</v>
      </c>
      <c r="F18" s="11">
        <f t="shared" si="0"/>
        <v>3.1990372464165766</v>
      </c>
      <c r="G18" s="12">
        <v>97.68</v>
      </c>
    </row>
    <row r="19" spans="1:7" s="9" customFormat="1" ht="33.75" x14ac:dyDescent="0.2">
      <c r="A19" s="10" t="s">
        <v>23</v>
      </c>
      <c r="B19" s="12">
        <v>988</v>
      </c>
      <c r="C19" s="11">
        <v>4064.06</v>
      </c>
      <c r="D19" s="11">
        <v>4064.06</v>
      </c>
      <c r="E19" s="11">
        <v>3530.69</v>
      </c>
      <c r="F19" s="11">
        <f t="shared" si="0"/>
        <v>357.35728744939269</v>
      </c>
      <c r="G19" s="12">
        <v>97.68</v>
      </c>
    </row>
    <row r="20" spans="1:7" s="9" customFormat="1" ht="22.5" x14ac:dyDescent="0.2">
      <c r="A20" s="13" t="s">
        <v>24</v>
      </c>
      <c r="B20" s="12">
        <v>988</v>
      </c>
      <c r="C20" s="10"/>
      <c r="D20" s="10"/>
      <c r="E20" s="11">
        <v>3530.69</v>
      </c>
      <c r="F20" s="11">
        <f t="shared" si="0"/>
        <v>357.35728744939269</v>
      </c>
      <c r="G20" s="12">
        <v>97.68</v>
      </c>
    </row>
    <row r="21" spans="1:7" s="9" customFormat="1" ht="12" x14ac:dyDescent="0.2">
      <c r="A21" s="15" t="s">
        <v>25</v>
      </c>
      <c r="B21" s="10"/>
      <c r="C21" s="10"/>
      <c r="D21" s="10"/>
      <c r="E21" s="12">
        <v>200</v>
      </c>
      <c r="F21" s="11" t="e">
        <f t="shared" si="0"/>
        <v>#DIV/0!</v>
      </c>
      <c r="G21" s="12">
        <v>97.68</v>
      </c>
    </row>
    <row r="22" spans="1:7" s="9" customFormat="1" ht="12" x14ac:dyDescent="0.2">
      <c r="A22" s="15" t="s">
        <v>26</v>
      </c>
      <c r="B22" s="12">
        <v>988</v>
      </c>
      <c r="C22" s="10"/>
      <c r="D22" s="10"/>
      <c r="E22" s="11">
        <v>3330.69</v>
      </c>
      <c r="F22" s="11">
        <f t="shared" si="0"/>
        <v>337.11437246963561</v>
      </c>
      <c r="G22" s="12">
        <v>97.68</v>
      </c>
    </row>
    <row r="23" spans="1:7" s="9" customFormat="1" ht="22.5" x14ac:dyDescent="0.2">
      <c r="A23" s="10" t="s">
        <v>27</v>
      </c>
      <c r="B23" s="11">
        <f>B24</f>
        <v>89030.03</v>
      </c>
      <c r="C23" s="11">
        <v>98052</v>
      </c>
      <c r="D23" s="11">
        <v>98052</v>
      </c>
      <c r="E23" s="11">
        <v>115858.18</v>
      </c>
      <c r="F23" s="11">
        <f t="shared" si="0"/>
        <v>130.13382113877756</v>
      </c>
      <c r="G23" s="12">
        <v>97.68</v>
      </c>
    </row>
    <row r="24" spans="1:7" s="9" customFormat="1" ht="33.75" x14ac:dyDescent="0.2">
      <c r="A24" s="13" t="s">
        <v>28</v>
      </c>
      <c r="B24" s="11">
        <f>B25+B26</f>
        <v>89030.03</v>
      </c>
      <c r="C24" s="10"/>
      <c r="D24" s="10"/>
      <c r="E24" s="11">
        <v>115858.18</v>
      </c>
      <c r="F24" s="11">
        <f t="shared" si="0"/>
        <v>130.13382113877756</v>
      </c>
      <c r="G24" s="12">
        <v>97.68</v>
      </c>
    </row>
    <row r="25" spans="1:7" s="9" customFormat="1" ht="22.5" x14ac:dyDescent="0.2">
      <c r="A25" s="15" t="s">
        <v>29</v>
      </c>
      <c r="B25" s="11">
        <v>84451.09</v>
      </c>
      <c r="C25" s="10"/>
      <c r="D25" s="10"/>
      <c r="E25" s="11">
        <v>108571.18</v>
      </c>
      <c r="F25" s="11">
        <f t="shared" si="0"/>
        <v>128.56101679682286</v>
      </c>
      <c r="G25" s="12">
        <v>97.68</v>
      </c>
    </row>
    <row r="26" spans="1:7" s="9" customFormat="1" ht="33.75" x14ac:dyDescent="0.2">
      <c r="A26" s="15" t="s">
        <v>30</v>
      </c>
      <c r="B26" s="11">
        <v>4578.9399999999996</v>
      </c>
      <c r="C26" s="10"/>
      <c r="D26" s="10"/>
      <c r="E26" s="11">
        <v>7287</v>
      </c>
      <c r="F26" s="11">
        <f t="shared" si="0"/>
        <v>159.14163540033283</v>
      </c>
      <c r="G26" s="12">
        <v>97.68</v>
      </c>
    </row>
    <row r="27" spans="1:7" s="9" customFormat="1" ht="12" x14ac:dyDescent="0.2">
      <c r="A27" s="10" t="s">
        <v>31</v>
      </c>
      <c r="B27" s="11">
        <v>1499.77</v>
      </c>
      <c r="C27" s="11">
        <v>3426.29</v>
      </c>
      <c r="D27" s="11">
        <v>3426.29</v>
      </c>
      <c r="E27" s="11">
        <v>3699.35</v>
      </c>
      <c r="F27" s="11">
        <f t="shared" si="0"/>
        <v>246.66115471038893</v>
      </c>
      <c r="G27" s="12">
        <v>97.68</v>
      </c>
    </row>
    <row r="28" spans="1:7" s="9" customFormat="1" ht="12" x14ac:dyDescent="0.2">
      <c r="A28" s="13" t="s">
        <v>32</v>
      </c>
      <c r="B28" s="11">
        <v>1499.77</v>
      </c>
      <c r="C28" s="10"/>
      <c r="D28" s="10"/>
      <c r="E28" s="11">
        <v>3699.35</v>
      </c>
      <c r="F28" s="11">
        <f t="shared" si="0"/>
        <v>246.66115471038893</v>
      </c>
      <c r="G28" s="12">
        <v>97.68</v>
      </c>
    </row>
    <row r="29" spans="1:7" s="9" customFormat="1" ht="12" x14ac:dyDescent="0.2">
      <c r="A29" s="15" t="s">
        <v>33</v>
      </c>
      <c r="B29" s="11">
        <v>1499.77</v>
      </c>
      <c r="C29" s="10"/>
      <c r="D29" s="10"/>
      <c r="E29" s="11">
        <v>3699.35</v>
      </c>
      <c r="F29" s="11">
        <f t="shared" si="0"/>
        <v>246.66115471038893</v>
      </c>
      <c r="G29" s="12">
        <v>97.68</v>
      </c>
    </row>
    <row r="30" spans="1:7" s="9" customFormat="1" ht="25.5" x14ac:dyDescent="0.2">
      <c r="A30" s="5" t="s">
        <v>34</v>
      </c>
      <c r="B30" s="7">
        <v>167.49</v>
      </c>
      <c r="C30" s="7">
        <v>100</v>
      </c>
      <c r="D30" s="7">
        <v>100</v>
      </c>
      <c r="E30" s="7">
        <v>93.05</v>
      </c>
      <c r="F30" s="6">
        <f t="shared" si="0"/>
        <v>55.55555555555555</v>
      </c>
      <c r="G30" s="12">
        <v>97.68</v>
      </c>
    </row>
    <row r="31" spans="1:7" s="9" customFormat="1" ht="22.5" x14ac:dyDescent="0.2">
      <c r="A31" s="10" t="s">
        <v>35</v>
      </c>
      <c r="B31" s="12">
        <v>167.49</v>
      </c>
      <c r="C31" s="12">
        <v>100</v>
      </c>
      <c r="D31" s="12">
        <v>100</v>
      </c>
      <c r="E31" s="12">
        <v>93.05</v>
      </c>
      <c r="F31" s="11">
        <f t="shared" si="0"/>
        <v>55.55555555555555</v>
      </c>
      <c r="G31" s="12">
        <v>97.68</v>
      </c>
    </row>
    <row r="32" spans="1:7" s="9" customFormat="1" ht="22.5" x14ac:dyDescent="0.2">
      <c r="A32" s="13" t="s">
        <v>36</v>
      </c>
      <c r="B32" s="12">
        <v>167.49</v>
      </c>
      <c r="C32" s="10"/>
      <c r="D32" s="10"/>
      <c r="E32" s="12">
        <v>93.05</v>
      </c>
      <c r="F32" s="11">
        <f t="shared" si="0"/>
        <v>55.55555555555555</v>
      </c>
      <c r="G32" s="12"/>
    </row>
    <row r="33" spans="1:7" s="9" customFormat="1" ht="12" x14ac:dyDescent="0.2">
      <c r="A33" s="15" t="s">
        <v>37</v>
      </c>
      <c r="B33" s="12">
        <v>167.49</v>
      </c>
      <c r="C33" s="10"/>
      <c r="D33" s="10"/>
      <c r="E33" s="12">
        <v>93.05</v>
      </c>
      <c r="F33" s="11">
        <f t="shared" si="0"/>
        <v>55.55555555555555</v>
      </c>
      <c r="G33" s="12"/>
    </row>
    <row r="34" spans="1:7" s="4" customFormat="1" ht="12.75" x14ac:dyDescent="0.2">
      <c r="A34" s="2" t="s">
        <v>38</v>
      </c>
      <c r="B34" s="16">
        <f>B4+B30</f>
        <v>1154205.2</v>
      </c>
      <c r="C34" s="16">
        <f>C4+C30</f>
        <v>1337137.32</v>
      </c>
      <c r="D34" s="16">
        <f>D4+D30</f>
        <v>1337137.32</v>
      </c>
      <c r="E34" s="16">
        <f>E4+E30</f>
        <v>1325538.5900000001</v>
      </c>
      <c r="F34" s="90">
        <f t="shared" si="0"/>
        <v>114.84427465757389</v>
      </c>
      <c r="G34" s="88">
        <f>(E35/D35)*100</f>
        <v>94.756127038851787</v>
      </c>
    </row>
    <row r="35" spans="1:7" s="9" customFormat="1" ht="12.75" x14ac:dyDescent="0.2">
      <c r="A35" s="5" t="s">
        <v>39</v>
      </c>
      <c r="B35" s="6">
        <f>B36+B45+B76+B80+B83</f>
        <v>1148811.18</v>
      </c>
      <c r="C35" s="6">
        <v>1331382.94</v>
      </c>
      <c r="D35" s="6">
        <v>1331382.94</v>
      </c>
      <c r="E35" s="6">
        <v>1261566.9099999999</v>
      </c>
      <c r="F35" s="11">
        <f t="shared" si="0"/>
        <v>109.81499239936019</v>
      </c>
      <c r="G35" s="89">
        <f t="shared" ref="G35" si="1">(E36/D36)*100</f>
        <v>97.257857500420059</v>
      </c>
    </row>
    <row r="36" spans="1:7" s="9" customFormat="1" ht="12.75" x14ac:dyDescent="0.2">
      <c r="A36" s="5" t="s">
        <v>40</v>
      </c>
      <c r="B36" s="6">
        <v>1023164.49</v>
      </c>
      <c r="C36" s="6">
        <v>1169943.94</v>
      </c>
      <c r="D36" s="6">
        <v>1169943.94</v>
      </c>
      <c r="E36" s="6">
        <v>1137862.4099999999</v>
      </c>
      <c r="F36" s="11">
        <f t="shared" si="0"/>
        <v>111.21011539405555</v>
      </c>
      <c r="G36" s="89">
        <f>(E36/D36)*100</f>
        <v>97.257857500420059</v>
      </c>
    </row>
    <row r="37" spans="1:7" s="9" customFormat="1" ht="12.75" x14ac:dyDescent="0.2">
      <c r="A37" s="5" t="s">
        <v>41</v>
      </c>
      <c r="B37" s="6">
        <v>841653.01</v>
      </c>
      <c r="C37" s="5"/>
      <c r="D37" s="5"/>
      <c r="E37" s="6">
        <v>941449.32</v>
      </c>
      <c r="F37" s="11">
        <f t="shared" si="0"/>
        <v>111.85717971827842</v>
      </c>
      <c r="G37" s="14"/>
    </row>
    <row r="38" spans="1:7" s="9" customFormat="1" ht="12.75" x14ac:dyDescent="0.2">
      <c r="A38" s="17" t="s">
        <v>42</v>
      </c>
      <c r="B38" s="6">
        <v>811002.59</v>
      </c>
      <c r="C38" s="5"/>
      <c r="D38" s="5"/>
      <c r="E38" s="6">
        <v>914485.19</v>
      </c>
      <c r="F38" s="11">
        <f t="shared" si="0"/>
        <v>112.7598359457767</v>
      </c>
      <c r="G38" s="14"/>
    </row>
    <row r="39" spans="1:7" s="9" customFormat="1" ht="12.75" x14ac:dyDescent="0.2">
      <c r="A39" s="17" t="s">
        <v>43</v>
      </c>
      <c r="B39" s="6">
        <v>30650.42</v>
      </c>
      <c r="C39" s="5"/>
      <c r="D39" s="5"/>
      <c r="E39" s="6">
        <v>26964.13</v>
      </c>
      <c r="F39" s="11">
        <f t="shared" si="0"/>
        <v>87.973117497248012</v>
      </c>
      <c r="G39" s="14"/>
    </row>
    <row r="40" spans="1:7" s="9" customFormat="1" ht="12.75" x14ac:dyDescent="0.2">
      <c r="A40" s="5" t="s">
        <v>44</v>
      </c>
      <c r="B40" s="6">
        <v>42509.21</v>
      </c>
      <c r="C40" s="5"/>
      <c r="D40" s="5"/>
      <c r="E40" s="6">
        <v>41024.26</v>
      </c>
      <c r="F40" s="11">
        <f t="shared" si="0"/>
        <v>96.506757006305236</v>
      </c>
      <c r="G40" s="14"/>
    </row>
    <row r="41" spans="1:7" s="9" customFormat="1" ht="12.75" x14ac:dyDescent="0.2">
      <c r="A41" s="17" t="s">
        <v>45</v>
      </c>
      <c r="B41" s="6">
        <v>42509.21</v>
      </c>
      <c r="C41" s="5"/>
      <c r="D41" s="5"/>
      <c r="E41" s="6">
        <v>41024.26</v>
      </c>
      <c r="F41" s="11">
        <f t="shared" si="0"/>
        <v>96.506757006305236</v>
      </c>
      <c r="G41" s="14"/>
    </row>
    <row r="42" spans="1:7" s="9" customFormat="1" ht="12.75" x14ac:dyDescent="0.2">
      <c r="A42" s="5" t="s">
        <v>46</v>
      </c>
      <c r="B42" s="6">
        <v>139002.26999999999</v>
      </c>
      <c r="C42" s="5"/>
      <c r="D42" s="5"/>
      <c r="E42" s="6">
        <v>155388.82999999999</v>
      </c>
      <c r="F42" s="11">
        <f t="shared" si="0"/>
        <v>111.78869956584163</v>
      </c>
      <c r="G42" s="14"/>
    </row>
    <row r="43" spans="1:7" s="9" customFormat="1" ht="25.5" x14ac:dyDescent="0.2">
      <c r="A43" s="17" t="s">
        <v>47</v>
      </c>
      <c r="B43" s="6">
        <v>138602.99</v>
      </c>
      <c r="C43" s="5"/>
      <c r="D43" s="5"/>
      <c r="E43" s="6">
        <v>155388.82999999999</v>
      </c>
      <c r="F43" s="11">
        <f t="shared" si="0"/>
        <v>112.11073440767765</v>
      </c>
      <c r="G43" s="14"/>
    </row>
    <row r="44" spans="1:7" s="9" customFormat="1" ht="38.25" x14ac:dyDescent="0.2">
      <c r="A44" s="17" t="s">
        <v>48</v>
      </c>
      <c r="B44" s="7">
        <v>399.28</v>
      </c>
      <c r="C44" s="5"/>
      <c r="D44" s="5"/>
      <c r="E44" s="5"/>
      <c r="F44" s="5"/>
      <c r="G44" s="14"/>
    </row>
    <row r="45" spans="1:7" s="9" customFormat="1" ht="12.75" x14ac:dyDescent="0.2">
      <c r="A45" s="5" t="s">
        <v>49</v>
      </c>
      <c r="B45" s="6">
        <f>B46+B50+B57+B67+B69</f>
        <v>116562.01999999997</v>
      </c>
      <c r="C45" s="6">
        <v>160165.15</v>
      </c>
      <c r="D45" s="6">
        <v>160165.15</v>
      </c>
      <c r="E45" s="6">
        <v>122489.59</v>
      </c>
      <c r="F45" s="6">
        <f>(E45/B45)*100</f>
        <v>105.08533568652982</v>
      </c>
      <c r="G45" s="87">
        <f>(E45/D45)*100</f>
        <v>76.477055089699604</v>
      </c>
    </row>
    <row r="46" spans="1:7" s="9" customFormat="1" ht="12.75" x14ac:dyDescent="0.2">
      <c r="A46" s="5" t="s">
        <v>50</v>
      </c>
      <c r="B46" s="6">
        <f>B47+B48+B49</f>
        <v>24902.87</v>
      </c>
      <c r="C46" s="5"/>
      <c r="D46" s="5"/>
      <c r="E46" s="6">
        <v>37259.15</v>
      </c>
      <c r="F46" s="20">
        <f t="shared" ref="F46:F55" si="2">(E46/B46)*100</f>
        <v>149.61789544739221</v>
      </c>
      <c r="G46" s="14"/>
    </row>
    <row r="47" spans="1:7" s="9" customFormat="1" ht="12.75" x14ac:dyDescent="0.2">
      <c r="A47" s="17" t="s">
        <v>51</v>
      </c>
      <c r="B47" s="6">
        <v>4662.6499999999996</v>
      </c>
      <c r="C47" s="5"/>
      <c r="D47" s="5"/>
      <c r="E47" s="6">
        <v>14864.25</v>
      </c>
      <c r="F47" s="20">
        <f t="shared" si="2"/>
        <v>318.79403343592168</v>
      </c>
      <c r="G47" s="14"/>
    </row>
    <row r="48" spans="1:7" s="9" customFormat="1" ht="25.5" x14ac:dyDescent="0.2">
      <c r="A48" s="17" t="s">
        <v>52</v>
      </c>
      <c r="B48" s="6">
        <v>19908.41</v>
      </c>
      <c r="C48" s="5"/>
      <c r="D48" s="5"/>
      <c r="E48" s="6">
        <v>22029.9</v>
      </c>
      <c r="F48" s="20">
        <f t="shared" si="2"/>
        <v>110.65625029824079</v>
      </c>
      <c r="G48" s="14"/>
    </row>
    <row r="49" spans="1:7" s="9" customFormat="1" ht="25.5" x14ac:dyDescent="0.2">
      <c r="A49" s="17" t="s">
        <v>53</v>
      </c>
      <c r="B49" s="7">
        <v>331.81</v>
      </c>
      <c r="C49" s="5"/>
      <c r="D49" s="5"/>
      <c r="E49" s="7">
        <v>365</v>
      </c>
      <c r="F49" s="20">
        <f t="shared" si="2"/>
        <v>110.00271239564812</v>
      </c>
      <c r="G49" s="14"/>
    </row>
    <row r="50" spans="1:7" s="9" customFormat="1" ht="12.75" x14ac:dyDescent="0.2">
      <c r="A50" s="5" t="s">
        <v>54</v>
      </c>
      <c r="B50" s="6">
        <f>B51+B52+B53+B54+B55+B56</f>
        <v>40189.75</v>
      </c>
      <c r="C50" s="5"/>
      <c r="D50" s="5"/>
      <c r="E50" s="6">
        <v>43004.75</v>
      </c>
      <c r="F50" s="20">
        <f t="shared" si="2"/>
        <v>107.00427347769022</v>
      </c>
      <c r="G50" s="14"/>
    </row>
    <row r="51" spans="1:7" s="9" customFormat="1" ht="25.5" x14ac:dyDescent="0.2">
      <c r="A51" s="17" t="s">
        <v>55</v>
      </c>
      <c r="B51" s="6">
        <v>7137.3</v>
      </c>
      <c r="C51" s="5"/>
      <c r="D51" s="5"/>
      <c r="E51" s="6">
        <v>10122.4</v>
      </c>
      <c r="F51" s="20">
        <f t="shared" si="2"/>
        <v>141.8239390245611</v>
      </c>
      <c r="G51" s="14"/>
    </row>
    <row r="52" spans="1:7" s="9" customFormat="1" ht="12.75" x14ac:dyDescent="0.2">
      <c r="A52" s="17" t="s">
        <v>56</v>
      </c>
      <c r="B52" s="6">
        <v>2342.2800000000002</v>
      </c>
      <c r="C52" s="5"/>
      <c r="D52" s="5"/>
      <c r="E52" s="6">
        <v>1701.17</v>
      </c>
      <c r="F52" s="20">
        <f t="shared" si="2"/>
        <v>72.628806120532133</v>
      </c>
      <c r="G52" s="14"/>
    </row>
    <row r="53" spans="1:7" s="9" customFormat="1" ht="12.75" x14ac:dyDescent="0.2">
      <c r="A53" s="17" t="s">
        <v>57</v>
      </c>
      <c r="B53" s="6">
        <v>27543.35</v>
      </c>
      <c r="C53" s="5"/>
      <c r="D53" s="5"/>
      <c r="E53" s="6">
        <v>28093.61</v>
      </c>
      <c r="F53" s="20">
        <f t="shared" si="2"/>
        <v>101.99779620126093</v>
      </c>
      <c r="G53" s="14"/>
    </row>
    <row r="54" spans="1:7" s="9" customFormat="1" ht="25.5" x14ac:dyDescent="0.2">
      <c r="A54" s="17" t="s">
        <v>58</v>
      </c>
      <c r="B54" s="6">
        <v>2286.1999999999998</v>
      </c>
      <c r="C54" s="5"/>
      <c r="D54" s="5"/>
      <c r="E54" s="6">
        <v>2374.65</v>
      </c>
      <c r="F54" s="20">
        <f t="shared" si="2"/>
        <v>103.8688653661097</v>
      </c>
      <c r="G54" s="14"/>
    </row>
    <row r="55" spans="1:7" s="9" customFormat="1" ht="12.75" x14ac:dyDescent="0.2">
      <c r="A55" s="17" t="s">
        <v>59</v>
      </c>
      <c r="B55" s="7">
        <v>880.62</v>
      </c>
      <c r="C55" s="5"/>
      <c r="D55" s="5"/>
      <c r="E55" s="7">
        <v>335.83</v>
      </c>
      <c r="F55" s="20">
        <f t="shared" si="2"/>
        <v>38.135631714019667</v>
      </c>
      <c r="G55" s="14"/>
    </row>
    <row r="56" spans="1:7" s="9" customFormat="1" ht="25.5" x14ac:dyDescent="0.2">
      <c r="A56" s="17" t="s">
        <v>60</v>
      </c>
      <c r="B56" s="5"/>
      <c r="C56" s="5"/>
      <c r="D56" s="5"/>
      <c r="E56" s="7">
        <v>377.09</v>
      </c>
      <c r="F56" s="22"/>
      <c r="G56" s="14"/>
    </row>
    <row r="57" spans="1:7" s="9" customFormat="1" ht="12.75" x14ac:dyDescent="0.2">
      <c r="A57" s="5" t="s">
        <v>61</v>
      </c>
      <c r="B57" s="6">
        <f>B58+B59+B60+B61+B62+B63+B64+B65+B66</f>
        <v>39563.329999999994</v>
      </c>
      <c r="C57" s="5"/>
      <c r="D57" s="5"/>
      <c r="E57" s="6">
        <v>41014.65</v>
      </c>
      <c r="F57" s="20">
        <f>(E57/B57)*100</f>
        <v>103.66834642078916</v>
      </c>
      <c r="G57" s="14"/>
    </row>
    <row r="58" spans="1:7" s="9" customFormat="1" ht="25.5" x14ac:dyDescent="0.2">
      <c r="A58" s="17" t="s">
        <v>62</v>
      </c>
      <c r="B58" s="6">
        <v>1673.09</v>
      </c>
      <c r="C58" s="5"/>
      <c r="D58" s="5"/>
      <c r="E58" s="6">
        <v>1354.09</v>
      </c>
      <c r="F58" s="20">
        <f t="shared" ref="F58:F92" si="3">(E58/B58)*100</f>
        <v>80.933482358988456</v>
      </c>
      <c r="G58" s="14"/>
    </row>
    <row r="59" spans="1:7" s="9" customFormat="1" ht="25.5" x14ac:dyDescent="0.2">
      <c r="A59" s="17" t="s">
        <v>63</v>
      </c>
      <c r="B59" s="6">
        <v>18116.23</v>
      </c>
      <c r="C59" s="5"/>
      <c r="D59" s="5"/>
      <c r="E59" s="6">
        <v>21613.33</v>
      </c>
      <c r="F59" s="20">
        <f t="shared" si="3"/>
        <v>119.30368514862089</v>
      </c>
      <c r="G59" s="14"/>
    </row>
    <row r="60" spans="1:7" s="9" customFormat="1" ht="25.5" x14ac:dyDescent="0.2">
      <c r="A60" s="17" t="s">
        <v>64</v>
      </c>
      <c r="B60" s="7">
        <v>132.72</v>
      </c>
      <c r="C60" s="5"/>
      <c r="D60" s="5"/>
      <c r="E60" s="5"/>
      <c r="F60" s="20">
        <f t="shared" si="3"/>
        <v>0</v>
      </c>
      <c r="G60" s="14"/>
    </row>
    <row r="61" spans="1:7" s="9" customFormat="1" ht="12.75" x14ac:dyDescent="0.2">
      <c r="A61" s="17" t="s">
        <v>65</v>
      </c>
      <c r="B61" s="6">
        <v>11157.17</v>
      </c>
      <c r="C61" s="5"/>
      <c r="D61" s="5"/>
      <c r="E61" s="6">
        <v>10922.83</v>
      </c>
      <c r="F61" s="20">
        <f t="shared" si="3"/>
        <v>97.899646594969866</v>
      </c>
      <c r="G61" s="14"/>
    </row>
    <row r="62" spans="1:7" s="9" customFormat="1" ht="12.75" x14ac:dyDescent="0.2">
      <c r="A62" s="17" t="s">
        <v>66</v>
      </c>
      <c r="B62" s="7">
        <v>958.09</v>
      </c>
      <c r="C62" s="5"/>
      <c r="D62" s="5"/>
      <c r="E62" s="7">
        <v>958.08</v>
      </c>
      <c r="F62" s="20">
        <f t="shared" si="3"/>
        <v>99.998956256719097</v>
      </c>
      <c r="G62" s="14"/>
    </row>
    <row r="63" spans="1:7" s="9" customFormat="1" ht="25.5" x14ac:dyDescent="0.2">
      <c r="A63" s="17" t="s">
        <v>67</v>
      </c>
      <c r="B63" s="6">
        <v>3006.18</v>
      </c>
      <c r="C63" s="5"/>
      <c r="D63" s="5"/>
      <c r="E63" s="6">
        <v>1320</v>
      </c>
      <c r="F63" s="20">
        <f t="shared" si="3"/>
        <v>43.909546334550825</v>
      </c>
      <c r="G63" s="14"/>
    </row>
    <row r="64" spans="1:7" s="9" customFormat="1" ht="12.75" x14ac:dyDescent="0.2">
      <c r="A64" s="17" t="s">
        <v>68</v>
      </c>
      <c r="B64" s="7">
        <v>906.23</v>
      </c>
      <c r="C64" s="5"/>
      <c r="D64" s="5"/>
      <c r="E64" s="6">
        <v>1016.9</v>
      </c>
      <c r="F64" s="20">
        <f t="shared" si="3"/>
        <v>112.2121315780762</v>
      </c>
      <c r="G64" s="14"/>
    </row>
    <row r="65" spans="1:7" s="9" customFormat="1" ht="12.75" x14ac:dyDescent="0.2">
      <c r="A65" s="17" t="s">
        <v>69</v>
      </c>
      <c r="B65" s="6">
        <v>1891.67</v>
      </c>
      <c r="C65" s="5"/>
      <c r="D65" s="5"/>
      <c r="E65" s="6">
        <v>2599.3200000000002</v>
      </c>
      <c r="F65" s="20">
        <f t="shared" si="3"/>
        <v>137.40874465419444</v>
      </c>
      <c r="G65" s="14"/>
    </row>
    <row r="66" spans="1:7" s="9" customFormat="1" ht="12.75" x14ac:dyDescent="0.2">
      <c r="A66" s="17" t="s">
        <v>70</v>
      </c>
      <c r="B66" s="6">
        <v>1721.95</v>
      </c>
      <c r="C66" s="5"/>
      <c r="D66" s="5"/>
      <c r="E66" s="6">
        <v>1230.0999999999999</v>
      </c>
      <c r="F66" s="20">
        <f t="shared" si="3"/>
        <v>71.436452858677654</v>
      </c>
      <c r="G66" s="14"/>
    </row>
    <row r="67" spans="1:7" s="9" customFormat="1" ht="25.5" x14ac:dyDescent="0.2">
      <c r="A67" s="5" t="s">
        <v>71</v>
      </c>
      <c r="B67" s="7">
        <v>113.87</v>
      </c>
      <c r="C67" s="5"/>
      <c r="D67" s="5"/>
      <c r="E67" s="7">
        <v>110</v>
      </c>
      <c r="F67" s="20">
        <f t="shared" si="3"/>
        <v>96.601387547202947</v>
      </c>
      <c r="G67" s="14"/>
    </row>
    <row r="68" spans="1:7" s="9" customFormat="1" ht="25.5" x14ac:dyDescent="0.2">
      <c r="A68" s="17" t="s">
        <v>72</v>
      </c>
      <c r="B68" s="7">
        <v>113.87</v>
      </c>
      <c r="C68" s="5"/>
      <c r="D68" s="5"/>
      <c r="E68" s="7">
        <v>110</v>
      </c>
      <c r="F68" s="20">
        <f t="shared" si="3"/>
        <v>96.601387547202947</v>
      </c>
      <c r="G68" s="14"/>
    </row>
    <row r="69" spans="1:7" s="9" customFormat="1" ht="25.5" x14ac:dyDescent="0.2">
      <c r="A69" s="5" t="s">
        <v>73</v>
      </c>
      <c r="B69" s="6">
        <v>11792.2</v>
      </c>
      <c r="C69" s="5"/>
      <c r="D69" s="5"/>
      <c r="E69" s="6">
        <v>1101.04</v>
      </c>
      <c r="F69" s="20">
        <f t="shared" si="3"/>
        <v>9.3370193856956281</v>
      </c>
      <c r="G69" s="14"/>
    </row>
    <row r="70" spans="1:7" s="9" customFormat="1" ht="12.75" x14ac:dyDescent="0.2">
      <c r="A70" s="17" t="s">
        <v>74</v>
      </c>
      <c r="B70" s="5"/>
      <c r="C70" s="5"/>
      <c r="D70" s="5"/>
      <c r="E70" s="7">
        <v>159.30000000000001</v>
      </c>
      <c r="F70" s="20"/>
      <c r="G70" s="14"/>
    </row>
    <row r="71" spans="1:7" s="9" customFormat="1" ht="12.75" x14ac:dyDescent="0.2">
      <c r="A71" s="17" t="s">
        <v>75</v>
      </c>
      <c r="B71" s="7">
        <v>59.34</v>
      </c>
      <c r="C71" s="5"/>
      <c r="D71" s="5"/>
      <c r="E71" s="7">
        <v>202.86</v>
      </c>
      <c r="F71" s="20">
        <f t="shared" si="3"/>
        <v>341.86046511627904</v>
      </c>
      <c r="G71" s="14"/>
    </row>
    <row r="72" spans="1:7" s="9" customFormat="1" ht="12.75" x14ac:dyDescent="0.2">
      <c r="A72" s="17" t="s">
        <v>76</v>
      </c>
      <c r="B72" s="7">
        <v>179.18</v>
      </c>
      <c r="C72" s="5"/>
      <c r="D72" s="5"/>
      <c r="E72" s="7">
        <v>188.09</v>
      </c>
      <c r="F72" s="20">
        <f t="shared" si="3"/>
        <v>104.97265319790155</v>
      </c>
      <c r="G72" s="14"/>
    </row>
    <row r="73" spans="1:7" s="9" customFormat="1" ht="12.75" x14ac:dyDescent="0.2">
      <c r="A73" s="17" t="s">
        <v>77</v>
      </c>
      <c r="B73" s="6">
        <v>2412.4</v>
      </c>
      <c r="C73" s="5"/>
      <c r="D73" s="5"/>
      <c r="E73" s="7">
        <v>227.5</v>
      </c>
      <c r="F73" s="20">
        <f t="shared" si="3"/>
        <v>9.4304427126513026</v>
      </c>
      <c r="G73" s="14"/>
    </row>
    <row r="74" spans="1:7" s="9" customFormat="1" ht="12.75" x14ac:dyDescent="0.2">
      <c r="A74" s="17" t="s">
        <v>78</v>
      </c>
      <c r="B74" s="6">
        <v>9141.2800000000007</v>
      </c>
      <c r="C74" s="5"/>
      <c r="D74" s="5"/>
      <c r="E74" s="5"/>
      <c r="F74" s="20">
        <f t="shared" si="3"/>
        <v>0</v>
      </c>
      <c r="G74" s="14"/>
    </row>
    <row r="75" spans="1:7" s="9" customFormat="1" ht="25.5" x14ac:dyDescent="0.2">
      <c r="A75" s="17" t="s">
        <v>79</v>
      </c>
      <c r="B75" s="5"/>
      <c r="C75" s="5"/>
      <c r="D75" s="5"/>
      <c r="E75" s="7">
        <v>323.29000000000002</v>
      </c>
      <c r="F75" s="20"/>
      <c r="G75" s="14"/>
    </row>
    <row r="76" spans="1:7" s="9" customFormat="1" ht="12.75" x14ac:dyDescent="0.2">
      <c r="A76" s="5" t="s">
        <v>80</v>
      </c>
      <c r="B76" s="6">
        <f>B77</f>
        <v>8686.52</v>
      </c>
      <c r="C76" s="7">
        <v>357.74</v>
      </c>
      <c r="D76" s="7">
        <v>357.74</v>
      </c>
      <c r="E76" s="7">
        <v>273.60000000000002</v>
      </c>
      <c r="F76" s="6">
        <f t="shared" si="3"/>
        <v>3.1497078231558784</v>
      </c>
      <c r="G76" s="8">
        <v>76.48</v>
      </c>
    </row>
    <row r="77" spans="1:7" s="9" customFormat="1" ht="12.75" x14ac:dyDescent="0.2">
      <c r="A77" s="5" t="s">
        <v>81</v>
      </c>
      <c r="B77" s="6">
        <f>B78+B79</f>
        <v>8686.52</v>
      </c>
      <c r="C77" s="5"/>
      <c r="D77" s="5"/>
      <c r="E77" s="7">
        <v>273.60000000000002</v>
      </c>
      <c r="F77" s="20">
        <f t="shared" si="3"/>
        <v>3.1497078231558784</v>
      </c>
      <c r="G77" s="14"/>
    </row>
    <row r="78" spans="1:7" s="9" customFormat="1" ht="25.5" x14ac:dyDescent="0.2">
      <c r="A78" s="17" t="s">
        <v>82</v>
      </c>
      <c r="B78" s="7">
        <v>325.95</v>
      </c>
      <c r="C78" s="5"/>
      <c r="D78" s="5"/>
      <c r="E78" s="7">
        <v>270.74</v>
      </c>
      <c r="F78" s="20">
        <f t="shared" si="3"/>
        <v>83.061819297438262</v>
      </c>
      <c r="G78" s="14"/>
    </row>
    <row r="79" spans="1:7" s="9" customFormat="1" ht="12.75" x14ac:dyDescent="0.2">
      <c r="A79" s="17" t="s">
        <v>83</v>
      </c>
      <c r="B79" s="6">
        <v>8360.57</v>
      </c>
      <c r="C79" s="5"/>
      <c r="D79" s="5"/>
      <c r="E79" s="7">
        <v>2.86</v>
      </c>
      <c r="F79" s="20">
        <f t="shared" si="3"/>
        <v>3.4208193938930001E-2</v>
      </c>
      <c r="G79" s="14"/>
    </row>
    <row r="80" spans="1:7" s="9" customFormat="1" ht="38.25" x14ac:dyDescent="0.2">
      <c r="A80" s="5" t="s">
        <v>84</v>
      </c>
      <c r="B80" s="7">
        <v>398.15</v>
      </c>
      <c r="C80" s="5"/>
      <c r="D80" s="5"/>
      <c r="E80" s="7">
        <v>25.2</v>
      </c>
      <c r="F80" s="6">
        <f t="shared" si="3"/>
        <v>6.3292728871028503</v>
      </c>
      <c r="G80" s="14"/>
    </row>
    <row r="81" spans="1:7" s="9" customFormat="1" ht="25.5" x14ac:dyDescent="0.2">
      <c r="A81" s="5" t="s">
        <v>85</v>
      </c>
      <c r="B81" s="7">
        <v>398.15</v>
      </c>
      <c r="C81" s="5"/>
      <c r="D81" s="5"/>
      <c r="E81" s="7">
        <v>25.2</v>
      </c>
      <c r="F81" s="20">
        <f t="shared" si="3"/>
        <v>6.3292728871028503</v>
      </c>
      <c r="G81" s="14"/>
    </row>
    <row r="82" spans="1:7" s="9" customFormat="1" ht="25.5" x14ac:dyDescent="0.2">
      <c r="A82" s="17" t="s">
        <v>86</v>
      </c>
      <c r="B82" s="7">
        <v>398.15</v>
      </c>
      <c r="C82" s="5"/>
      <c r="D82" s="5"/>
      <c r="E82" s="7">
        <v>25.2</v>
      </c>
      <c r="F82" s="20">
        <f t="shared" si="3"/>
        <v>6.3292728871028503</v>
      </c>
      <c r="G82" s="14"/>
    </row>
    <row r="83" spans="1:7" s="9" customFormat="1" ht="12.75" x14ac:dyDescent="0.2">
      <c r="A83" s="5" t="s">
        <v>87</v>
      </c>
      <c r="B83" s="5"/>
      <c r="C83" s="7">
        <v>916.11</v>
      </c>
      <c r="D83" s="7">
        <v>916.11</v>
      </c>
      <c r="E83" s="7">
        <v>916.11</v>
      </c>
      <c r="F83" s="6"/>
      <c r="G83" s="8">
        <v>100</v>
      </c>
    </row>
    <row r="84" spans="1:7" s="9" customFormat="1" ht="12.75" x14ac:dyDescent="0.2">
      <c r="A84" s="5" t="s">
        <v>88</v>
      </c>
      <c r="B84" s="5"/>
      <c r="C84" s="5"/>
      <c r="D84" s="5"/>
      <c r="E84" s="7">
        <v>916.11</v>
      </c>
      <c r="F84" s="6"/>
      <c r="G84" s="14"/>
    </row>
    <row r="85" spans="1:7" s="9" customFormat="1" ht="12.75" x14ac:dyDescent="0.2">
      <c r="A85" s="17" t="s">
        <v>89</v>
      </c>
      <c r="B85" s="5"/>
      <c r="C85" s="5"/>
      <c r="D85" s="5"/>
      <c r="E85" s="7">
        <v>916.11</v>
      </c>
      <c r="F85" s="6"/>
      <c r="G85" s="14"/>
    </row>
    <row r="86" spans="1:7" s="9" customFormat="1" ht="25.5" x14ac:dyDescent="0.2">
      <c r="A86" s="5" t="s">
        <v>90</v>
      </c>
      <c r="B86" s="6">
        <f>B87</f>
        <v>5781.17</v>
      </c>
      <c r="C86" s="6">
        <v>8556.76</v>
      </c>
      <c r="D86" s="6">
        <v>8556.76</v>
      </c>
      <c r="E86" s="6">
        <v>8456.23</v>
      </c>
      <c r="F86" s="6">
        <f t="shared" si="3"/>
        <v>146.27194841182666</v>
      </c>
      <c r="G86" s="8">
        <v>98.83</v>
      </c>
    </row>
    <row r="87" spans="1:7" s="9" customFormat="1" ht="25.5" x14ac:dyDescent="0.2">
      <c r="A87" s="5" t="s">
        <v>91</v>
      </c>
      <c r="B87" s="6">
        <f>B88+B91</f>
        <v>5781.17</v>
      </c>
      <c r="C87" s="6">
        <v>8556.76</v>
      </c>
      <c r="D87" s="6">
        <v>8556.76</v>
      </c>
      <c r="E87" s="6">
        <v>8456.23</v>
      </c>
      <c r="F87" s="6">
        <f t="shared" si="3"/>
        <v>146.27194841182666</v>
      </c>
      <c r="G87" s="8">
        <v>98.83</v>
      </c>
    </row>
    <row r="88" spans="1:7" s="9" customFormat="1" ht="12.75" x14ac:dyDescent="0.2">
      <c r="A88" s="5" t="s">
        <v>92</v>
      </c>
      <c r="B88" s="6">
        <f>B89+B90</f>
        <v>5076.28</v>
      </c>
      <c r="C88" s="5"/>
      <c r="D88" s="5"/>
      <c r="E88" s="6">
        <v>7587.33</v>
      </c>
      <c r="F88" s="20">
        <f t="shared" si="3"/>
        <v>149.46634149416502</v>
      </c>
      <c r="G88" s="14"/>
    </row>
    <row r="89" spans="1:7" s="9" customFormat="1" ht="12.75" x14ac:dyDescent="0.2">
      <c r="A89" s="17" t="s">
        <v>93</v>
      </c>
      <c r="B89" s="7">
        <v>497.34</v>
      </c>
      <c r="C89" s="5"/>
      <c r="D89" s="5"/>
      <c r="E89" s="5"/>
      <c r="F89" s="20"/>
      <c r="G89" s="14"/>
    </row>
    <row r="90" spans="1:7" s="9" customFormat="1" ht="25.5" x14ac:dyDescent="0.2">
      <c r="A90" s="17" t="s">
        <v>94</v>
      </c>
      <c r="B90" s="6">
        <v>4578.9399999999996</v>
      </c>
      <c r="C90" s="5"/>
      <c r="D90" s="5"/>
      <c r="E90" s="6">
        <v>7587.33</v>
      </c>
      <c r="F90" s="20">
        <f t="shared" si="3"/>
        <v>165.70057698943427</v>
      </c>
      <c r="G90" s="14"/>
    </row>
    <row r="91" spans="1:7" s="9" customFormat="1" ht="25.5" x14ac:dyDescent="0.2">
      <c r="A91" s="5" t="s">
        <v>95</v>
      </c>
      <c r="B91" s="7">
        <f>B92</f>
        <v>704.89</v>
      </c>
      <c r="C91" s="5"/>
      <c r="D91" s="5"/>
      <c r="E91" s="7">
        <v>868.9</v>
      </c>
      <c r="F91" s="20">
        <f t="shared" si="3"/>
        <v>123.26746017109052</v>
      </c>
      <c r="G91" s="14"/>
    </row>
    <row r="92" spans="1:7" s="9" customFormat="1" ht="12.75" x14ac:dyDescent="0.2">
      <c r="A92" s="17" t="s">
        <v>96</v>
      </c>
      <c r="B92" s="7">
        <v>704.89</v>
      </c>
      <c r="C92" s="5"/>
      <c r="D92" s="5"/>
      <c r="E92" s="7">
        <v>868.9</v>
      </c>
      <c r="F92" s="20">
        <f t="shared" si="3"/>
        <v>123.26746017109052</v>
      </c>
      <c r="G92" s="14"/>
    </row>
    <row r="93" spans="1:7" s="4" customFormat="1" ht="12.75" x14ac:dyDescent="0.2">
      <c r="A93" s="2" t="s">
        <v>97</v>
      </c>
      <c r="B93" s="16">
        <f>B86+B35</f>
        <v>1154592.3499999999</v>
      </c>
      <c r="C93" s="16">
        <v>1339939.7</v>
      </c>
      <c r="D93" s="16">
        <v>1339939.7</v>
      </c>
      <c r="E93" s="16">
        <v>1270023.1399999999</v>
      </c>
      <c r="F93" s="16">
        <f>(E93/B93)*100</f>
        <v>109.99753635991092</v>
      </c>
      <c r="G93" s="88">
        <f>(E93/D93)*100</f>
        <v>94.782111463672578</v>
      </c>
    </row>
  </sheetData>
  <mergeCells count="1">
    <mergeCell ref="A1:G1"/>
  </mergeCells>
  <pageMargins left="0.7" right="0.7" top="0.75" bottom="0.75" header="0.3" footer="0.3"/>
  <pageSetup paperSize="9" scale="7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opLeftCell="A22" workbookViewId="0">
      <selection activeCell="J10" sqref="J9:J10"/>
    </sheetView>
  </sheetViews>
  <sheetFormatPr defaultRowHeight="11.25" x14ac:dyDescent="0.15"/>
  <cols>
    <col min="1" max="1" width="42.85546875" style="18" customWidth="1"/>
    <col min="2" max="2" width="13.42578125" style="18" customWidth="1"/>
    <col min="3" max="3" width="14.42578125" style="18" customWidth="1"/>
    <col min="4" max="4" width="14.85546875" style="18" customWidth="1"/>
    <col min="5" max="5" width="13.85546875" style="18" customWidth="1"/>
    <col min="6" max="6" width="11" style="18" customWidth="1"/>
    <col min="7" max="7" width="10.7109375" style="18" customWidth="1"/>
    <col min="8" max="16384" width="9.140625" style="18"/>
  </cols>
  <sheetData>
    <row r="1" spans="1:7" ht="42" customHeight="1" thickBot="1" x14ac:dyDescent="0.2">
      <c r="A1" s="111" t="s">
        <v>142</v>
      </c>
      <c r="B1" s="114"/>
      <c r="C1" s="114"/>
      <c r="D1" s="114"/>
      <c r="E1" s="114"/>
      <c r="F1" s="114"/>
      <c r="G1" s="115"/>
    </row>
    <row r="2" spans="1:7" s="1" customFormat="1" ht="45.75" customHeight="1" thickBot="1" x14ac:dyDescent="0.2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</row>
    <row r="3" spans="1:7" s="4" customFormat="1" ht="12.75" x14ac:dyDescent="0.2">
      <c r="A3" s="2" t="s">
        <v>7</v>
      </c>
      <c r="B3" s="2"/>
      <c r="C3" s="2"/>
      <c r="D3" s="2"/>
      <c r="E3" s="2"/>
      <c r="F3" s="2"/>
      <c r="G3" s="3"/>
    </row>
    <row r="4" spans="1:7" s="9" customFormat="1" ht="12.75" x14ac:dyDescent="0.2">
      <c r="A4" s="19" t="s">
        <v>98</v>
      </c>
      <c r="B4" s="20">
        <v>14294.1</v>
      </c>
      <c r="C4" s="20">
        <v>8760</v>
      </c>
      <c r="D4" s="20">
        <v>8760</v>
      </c>
      <c r="E4" s="20">
        <v>12172.88</v>
      </c>
      <c r="F4" s="20">
        <f>(E4/B4)*100</f>
        <v>85.160170979634941</v>
      </c>
      <c r="G4" s="87">
        <f>(E4/D4)*100</f>
        <v>138.95981735159816</v>
      </c>
    </row>
    <row r="5" spans="1:7" s="9" customFormat="1" ht="12.75" x14ac:dyDescent="0.2">
      <c r="A5" s="19" t="s">
        <v>99</v>
      </c>
      <c r="B5" s="20">
        <v>14294.1</v>
      </c>
      <c r="C5" s="20">
        <v>8760</v>
      </c>
      <c r="D5" s="20">
        <v>8760</v>
      </c>
      <c r="E5" s="20">
        <v>8346</v>
      </c>
      <c r="F5" s="20">
        <f>(E5/B5)*100</f>
        <v>58.387726404600492</v>
      </c>
      <c r="G5" s="87">
        <f t="shared" ref="G5:G15" si="0">(E5/D5)*100</f>
        <v>95.273972602739732</v>
      </c>
    </row>
    <row r="6" spans="1:7" s="9" customFormat="1" ht="25.5" x14ac:dyDescent="0.2">
      <c r="A6" s="19" t="s">
        <v>100</v>
      </c>
      <c r="B6" s="22"/>
      <c r="C6" s="22"/>
      <c r="D6" s="22"/>
      <c r="E6" s="20">
        <v>3826.88</v>
      </c>
      <c r="F6" s="20"/>
      <c r="G6" s="87"/>
    </row>
    <row r="7" spans="1:7" s="9" customFormat="1" ht="12.75" x14ac:dyDescent="0.2">
      <c r="A7" s="19" t="s">
        <v>101</v>
      </c>
      <c r="B7" s="20">
        <v>2491.96</v>
      </c>
      <c r="C7" s="20">
        <v>7496.61</v>
      </c>
      <c r="D7" s="20">
        <v>7496.61</v>
      </c>
      <c r="E7" s="20">
        <v>7244.11</v>
      </c>
      <c r="F7" s="20">
        <f t="shared" ref="F7:F15" si="1">(E7/B7)*100</f>
        <v>290.69928891314464</v>
      </c>
      <c r="G7" s="87">
        <f t="shared" si="0"/>
        <v>96.6318109118655</v>
      </c>
    </row>
    <row r="8" spans="1:7" s="9" customFormat="1" ht="25.5" x14ac:dyDescent="0.2">
      <c r="A8" s="19" t="s">
        <v>102</v>
      </c>
      <c r="B8" s="20">
        <v>2491.96</v>
      </c>
      <c r="C8" s="20">
        <v>7496.61</v>
      </c>
      <c r="D8" s="20">
        <v>7496.61</v>
      </c>
      <c r="E8" s="20">
        <v>7244.11</v>
      </c>
      <c r="F8" s="20">
        <f t="shared" si="1"/>
        <v>290.69928891314464</v>
      </c>
      <c r="G8" s="87">
        <f t="shared" si="0"/>
        <v>96.6318109118655</v>
      </c>
    </row>
    <row r="9" spans="1:7" s="9" customFormat="1" ht="12.75" x14ac:dyDescent="0.2">
      <c r="A9" s="19" t="s">
        <v>103</v>
      </c>
      <c r="B9" s="20">
        <f>B10+B11</f>
        <v>87248.43</v>
      </c>
      <c r="C9" s="20">
        <v>89955.61</v>
      </c>
      <c r="D9" s="20">
        <v>89955.61</v>
      </c>
      <c r="E9" s="20">
        <v>103685.3</v>
      </c>
      <c r="F9" s="20">
        <f t="shared" si="1"/>
        <v>118.83915848113256</v>
      </c>
      <c r="G9" s="87">
        <f t="shared" si="0"/>
        <v>115.26273903317426</v>
      </c>
    </row>
    <row r="10" spans="1:7" s="9" customFormat="1" ht="25.5" x14ac:dyDescent="0.2">
      <c r="A10" s="19" t="s">
        <v>104</v>
      </c>
      <c r="B10" s="20">
        <v>12512.51</v>
      </c>
      <c r="C10" s="21">
        <v>663.61</v>
      </c>
      <c r="D10" s="21">
        <v>663.61</v>
      </c>
      <c r="E10" s="22"/>
      <c r="F10" s="20">
        <f t="shared" si="1"/>
        <v>0</v>
      </c>
      <c r="G10" s="87">
        <f t="shared" si="0"/>
        <v>0</v>
      </c>
    </row>
    <row r="11" spans="1:7" s="9" customFormat="1" ht="12.75" x14ac:dyDescent="0.2">
      <c r="A11" s="19" t="s">
        <v>105</v>
      </c>
      <c r="B11" s="20">
        <v>74735.92</v>
      </c>
      <c r="C11" s="20">
        <v>89292</v>
      </c>
      <c r="D11" s="20">
        <v>89292</v>
      </c>
      <c r="E11" s="20">
        <v>103685.3</v>
      </c>
      <c r="F11" s="20">
        <f t="shared" si="1"/>
        <v>138.73556383597071</v>
      </c>
      <c r="G11" s="87">
        <f t="shared" si="0"/>
        <v>116.11936119697172</v>
      </c>
    </row>
    <row r="12" spans="1:7" s="9" customFormat="1" ht="12.75" x14ac:dyDescent="0.2">
      <c r="A12" s="19" t="s">
        <v>106</v>
      </c>
      <c r="B12" s="20">
        <v>1044766.64</v>
      </c>
      <c r="C12" s="20">
        <v>1230310.7</v>
      </c>
      <c r="D12" s="20">
        <v>1230310.7</v>
      </c>
      <c r="E12" s="20">
        <v>1201775.45</v>
      </c>
      <c r="F12" s="20">
        <f t="shared" si="1"/>
        <v>115.02812245230187</v>
      </c>
      <c r="G12" s="87">
        <f t="shared" si="0"/>
        <v>97.680646847987262</v>
      </c>
    </row>
    <row r="13" spans="1:7" s="9" customFormat="1" ht="12.75" x14ac:dyDescent="0.2">
      <c r="A13" s="19" t="s">
        <v>107</v>
      </c>
      <c r="B13" s="20">
        <v>1044766.64</v>
      </c>
      <c r="C13" s="20">
        <v>1230310.7</v>
      </c>
      <c r="D13" s="20">
        <v>1230310.7</v>
      </c>
      <c r="E13" s="20">
        <v>1201775.45</v>
      </c>
      <c r="F13" s="20">
        <f t="shared" si="1"/>
        <v>115.02812245230187</v>
      </c>
      <c r="G13" s="87">
        <f t="shared" si="0"/>
        <v>97.680646847987262</v>
      </c>
    </row>
    <row r="14" spans="1:7" s="9" customFormat="1" ht="38.25" x14ac:dyDescent="0.2">
      <c r="A14" s="19" t="s">
        <v>108</v>
      </c>
      <c r="B14" s="20">
        <v>5404.07</v>
      </c>
      <c r="C14" s="21">
        <v>614.4</v>
      </c>
      <c r="D14" s="21">
        <v>614.4</v>
      </c>
      <c r="E14" s="21">
        <v>660.85</v>
      </c>
      <c r="F14" s="20">
        <f t="shared" si="1"/>
        <v>12.228746111726903</v>
      </c>
      <c r="G14" s="87">
        <f t="shared" si="0"/>
        <v>107.56022135416667</v>
      </c>
    </row>
    <row r="15" spans="1:7" s="9" customFormat="1" ht="38.25" x14ac:dyDescent="0.2">
      <c r="A15" s="19" t="s">
        <v>109</v>
      </c>
      <c r="B15" s="20">
        <v>5404.07</v>
      </c>
      <c r="C15" s="21">
        <v>614.4</v>
      </c>
      <c r="D15" s="21">
        <v>614.4</v>
      </c>
      <c r="E15" s="21">
        <v>660.85</v>
      </c>
      <c r="F15" s="20">
        <f t="shared" si="1"/>
        <v>12.228746111726903</v>
      </c>
      <c r="G15" s="87">
        <f t="shared" si="0"/>
        <v>107.56022135416667</v>
      </c>
    </row>
    <row r="16" spans="1:7" s="4" customFormat="1" ht="12.75" x14ac:dyDescent="0.2">
      <c r="A16" s="2" t="s">
        <v>38</v>
      </c>
      <c r="B16" s="16">
        <f>B4+B7+B9+B12+B14</f>
        <v>1154205.2</v>
      </c>
      <c r="C16" s="16">
        <f>C4+C7+C9+C12+C14</f>
        <v>1337137.3199999998</v>
      </c>
      <c r="D16" s="16">
        <f t="shared" ref="D16:E16" si="2">D4+D7+D9+D12+D14</f>
        <v>1337137.3199999998</v>
      </c>
      <c r="E16" s="16">
        <f t="shared" si="2"/>
        <v>1325538.5900000001</v>
      </c>
      <c r="F16" s="91">
        <f>(E16/B16)*100</f>
        <v>114.84427465757389</v>
      </c>
      <c r="G16" s="92">
        <f>(E16/D16)*100</f>
        <v>99.132570019061333</v>
      </c>
    </row>
    <row r="17" spans="1:7" s="9" customFormat="1" ht="12.75" x14ac:dyDescent="0.2">
      <c r="A17" s="19" t="s">
        <v>98</v>
      </c>
      <c r="B17" s="20">
        <v>14294.1</v>
      </c>
      <c r="C17" s="20">
        <v>8760</v>
      </c>
      <c r="D17" s="20">
        <v>8760</v>
      </c>
      <c r="E17" s="20">
        <v>12172.88</v>
      </c>
      <c r="F17" s="93">
        <f t="shared" ref="F17:F29" si="3">(E17/B17)*100</f>
        <v>85.160170979634941</v>
      </c>
      <c r="G17" s="94">
        <f t="shared" ref="G17:G29" si="4">(E17/D17)*100</f>
        <v>138.95981735159816</v>
      </c>
    </row>
    <row r="18" spans="1:7" s="9" customFormat="1" ht="12.75" x14ac:dyDescent="0.2">
      <c r="A18" s="19" t="s">
        <v>99</v>
      </c>
      <c r="B18" s="20">
        <v>14294.1</v>
      </c>
      <c r="C18" s="20">
        <v>8760</v>
      </c>
      <c r="D18" s="20">
        <v>8760</v>
      </c>
      <c r="E18" s="20">
        <v>8346</v>
      </c>
      <c r="F18" s="93">
        <f t="shared" si="3"/>
        <v>58.387726404600492</v>
      </c>
      <c r="G18" s="94">
        <f t="shared" si="4"/>
        <v>95.273972602739732</v>
      </c>
    </row>
    <row r="19" spans="1:7" s="9" customFormat="1" ht="25.5" x14ac:dyDescent="0.2">
      <c r="A19" s="19" t="s">
        <v>100</v>
      </c>
      <c r="B19" s="22"/>
      <c r="C19" s="22"/>
      <c r="D19" s="22"/>
      <c r="E19" s="20">
        <v>3826.88</v>
      </c>
      <c r="F19" s="93"/>
      <c r="G19" s="94"/>
    </row>
    <row r="20" spans="1:7" s="9" customFormat="1" ht="12.75" x14ac:dyDescent="0.2">
      <c r="A20" s="19" t="s">
        <v>101</v>
      </c>
      <c r="B20" s="20">
        <f>B21+B22</f>
        <v>3259.2299999999996</v>
      </c>
      <c r="C20" s="20">
        <v>10298.99</v>
      </c>
      <c r="D20" s="20">
        <v>10298.99</v>
      </c>
      <c r="E20" s="20">
        <v>4832.6099999999997</v>
      </c>
      <c r="F20" s="93">
        <f t="shared" si="3"/>
        <v>148.27459246509144</v>
      </c>
      <c r="G20" s="94">
        <f t="shared" si="4"/>
        <v>46.923144890906777</v>
      </c>
    </row>
    <row r="21" spans="1:7" s="9" customFormat="1" ht="25.5" x14ac:dyDescent="0.2">
      <c r="A21" s="19" t="s">
        <v>102</v>
      </c>
      <c r="B21" s="20">
        <v>2262.6799999999998</v>
      </c>
      <c r="C21" s="20">
        <v>7496.61</v>
      </c>
      <c r="D21" s="20">
        <v>7496.61</v>
      </c>
      <c r="E21" s="20">
        <v>4532.28</v>
      </c>
      <c r="F21" s="93">
        <f t="shared" si="3"/>
        <v>200.30583202220376</v>
      </c>
      <c r="G21" s="94">
        <f t="shared" si="4"/>
        <v>60.457726892555428</v>
      </c>
    </row>
    <row r="22" spans="1:7" s="9" customFormat="1" ht="25.5" x14ac:dyDescent="0.2">
      <c r="A22" s="19" t="s">
        <v>110</v>
      </c>
      <c r="B22" s="21">
        <v>996.55</v>
      </c>
      <c r="C22" s="20">
        <v>2802.38</v>
      </c>
      <c r="D22" s="20">
        <v>2802.38</v>
      </c>
      <c r="E22" s="21">
        <v>300.33</v>
      </c>
      <c r="F22" s="93">
        <f t="shared" si="3"/>
        <v>30.13697255531584</v>
      </c>
      <c r="G22" s="94">
        <f t="shared" si="4"/>
        <v>10.716962010862195</v>
      </c>
    </row>
    <row r="23" spans="1:7" s="9" customFormat="1" ht="12.75" x14ac:dyDescent="0.2">
      <c r="A23" s="19" t="s">
        <v>103</v>
      </c>
      <c r="B23" s="20">
        <f>B24+B25</f>
        <v>87246.819999999992</v>
      </c>
      <c r="C23" s="20">
        <v>89955.61</v>
      </c>
      <c r="D23" s="20">
        <v>89955.61</v>
      </c>
      <c r="E23" s="20">
        <v>103685.3</v>
      </c>
      <c r="F23" s="93">
        <f t="shared" si="3"/>
        <v>118.84135146702197</v>
      </c>
      <c r="G23" s="94">
        <f t="shared" si="4"/>
        <v>115.26273903317426</v>
      </c>
    </row>
    <row r="24" spans="1:7" s="9" customFormat="1" ht="25.5" x14ac:dyDescent="0.2">
      <c r="A24" s="19" t="s">
        <v>104</v>
      </c>
      <c r="B24" s="20">
        <v>12510.89</v>
      </c>
      <c r="C24" s="21">
        <v>663.61</v>
      </c>
      <c r="D24" s="21">
        <v>663.61</v>
      </c>
      <c r="E24" s="22"/>
      <c r="F24" s="93">
        <f t="shared" si="3"/>
        <v>0</v>
      </c>
      <c r="G24" s="94">
        <f t="shared" si="4"/>
        <v>0</v>
      </c>
    </row>
    <row r="25" spans="1:7" s="9" customFormat="1" ht="12.75" x14ac:dyDescent="0.2">
      <c r="A25" s="19" t="s">
        <v>105</v>
      </c>
      <c r="B25" s="20">
        <v>74735.929999999993</v>
      </c>
      <c r="C25" s="20">
        <v>89292</v>
      </c>
      <c r="D25" s="20">
        <v>89292</v>
      </c>
      <c r="E25" s="20">
        <v>103685.3</v>
      </c>
      <c r="F25" s="93">
        <f t="shared" si="3"/>
        <v>138.73554527253492</v>
      </c>
      <c r="G25" s="94">
        <f t="shared" si="4"/>
        <v>116.11936119697172</v>
      </c>
    </row>
    <row r="26" spans="1:7" s="9" customFormat="1" ht="12.75" x14ac:dyDescent="0.2">
      <c r="A26" s="19" t="s">
        <v>106</v>
      </c>
      <c r="B26" s="20">
        <v>1044555.62</v>
      </c>
      <c r="C26" s="20">
        <v>1230310.7</v>
      </c>
      <c r="D26" s="20">
        <v>1230310.7</v>
      </c>
      <c r="E26" s="20">
        <v>1149332.3500000001</v>
      </c>
      <c r="F26" s="93">
        <f t="shared" si="3"/>
        <v>110.03074685482044</v>
      </c>
      <c r="G26" s="94">
        <f t="shared" si="4"/>
        <v>93.41805691846784</v>
      </c>
    </row>
    <row r="27" spans="1:7" s="9" customFormat="1" ht="12.75" x14ac:dyDescent="0.2">
      <c r="A27" s="19" t="s">
        <v>107</v>
      </c>
      <c r="B27" s="20">
        <v>1044555.62</v>
      </c>
      <c r="C27" s="20">
        <v>1230310.7</v>
      </c>
      <c r="D27" s="20">
        <v>1230310.7</v>
      </c>
      <c r="E27" s="20">
        <v>1149332.3500000001</v>
      </c>
      <c r="F27" s="93">
        <f t="shared" si="3"/>
        <v>110.03074685482044</v>
      </c>
      <c r="G27" s="94">
        <f t="shared" si="4"/>
        <v>93.41805691846784</v>
      </c>
    </row>
    <row r="28" spans="1:7" s="9" customFormat="1" ht="38.25" x14ac:dyDescent="0.2">
      <c r="A28" s="19" t="s">
        <v>108</v>
      </c>
      <c r="B28" s="20">
        <v>5236.58</v>
      </c>
      <c r="C28" s="21">
        <v>614.4</v>
      </c>
      <c r="D28" s="21">
        <v>614.4</v>
      </c>
      <c r="E28" s="22"/>
      <c r="F28" s="93">
        <f t="shared" si="3"/>
        <v>0</v>
      </c>
      <c r="G28" s="94">
        <f t="shared" si="4"/>
        <v>0</v>
      </c>
    </row>
    <row r="29" spans="1:7" s="9" customFormat="1" ht="38.25" x14ac:dyDescent="0.2">
      <c r="A29" s="19" t="s">
        <v>109</v>
      </c>
      <c r="B29" s="20">
        <v>5236.58</v>
      </c>
      <c r="C29" s="21">
        <v>614.4</v>
      </c>
      <c r="D29" s="21">
        <v>614.4</v>
      </c>
      <c r="E29" s="22"/>
      <c r="F29" s="93">
        <f t="shared" si="3"/>
        <v>0</v>
      </c>
      <c r="G29" s="94">
        <f t="shared" si="4"/>
        <v>0</v>
      </c>
    </row>
    <row r="30" spans="1:7" s="4" customFormat="1" ht="12.75" x14ac:dyDescent="0.2">
      <c r="A30" s="2" t="s">
        <v>97</v>
      </c>
      <c r="B30" s="16">
        <f>B17+B20+B23+B26+B28</f>
        <v>1154592.3500000001</v>
      </c>
      <c r="C30" s="16">
        <v>1339939.7</v>
      </c>
      <c r="D30" s="16">
        <v>1339939.7</v>
      </c>
      <c r="E30" s="16">
        <v>1270023.1399999999</v>
      </c>
      <c r="F30" s="91">
        <f>(E30/B30)*100</f>
        <v>109.9975363599109</v>
      </c>
      <c r="G30" s="92">
        <f>(E30/D30)*100</f>
        <v>94.782111463672578</v>
      </c>
    </row>
  </sheetData>
  <mergeCells count="1">
    <mergeCell ref="A1:G1"/>
  </mergeCells>
  <pageMargins left="0.7" right="0.7" top="0.75" bottom="0.75" header="0.3" footer="0.3"/>
  <pageSetup paperSize="9" scale="72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workbookViewId="0">
      <selection activeCell="H20" sqref="H20"/>
    </sheetView>
  </sheetViews>
  <sheetFormatPr defaultRowHeight="11.25" x14ac:dyDescent="0.15"/>
  <cols>
    <col min="1" max="1" width="45.7109375" style="18" customWidth="1"/>
    <col min="2" max="2" width="14.140625" style="18" customWidth="1"/>
    <col min="3" max="3" width="14.85546875" style="18" customWidth="1"/>
    <col min="4" max="4" width="16" style="18" customWidth="1"/>
    <col min="5" max="5" width="14.42578125" style="18" customWidth="1"/>
    <col min="6" max="7" width="10.5703125" style="18" customWidth="1"/>
    <col min="8" max="16384" width="9.140625" style="18"/>
  </cols>
  <sheetData>
    <row r="1" spans="1:7" ht="39.75" customHeight="1" thickBot="1" x14ac:dyDescent="0.2">
      <c r="A1" s="116" t="s">
        <v>143</v>
      </c>
      <c r="B1" s="112"/>
      <c r="C1" s="112"/>
      <c r="D1" s="112"/>
      <c r="E1" s="112"/>
      <c r="F1" s="112"/>
      <c r="G1" s="113"/>
    </row>
    <row r="2" spans="1:7" s="1" customFormat="1" ht="41.25" customHeight="1" thickBot="1" x14ac:dyDescent="0.2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</row>
    <row r="3" spans="1:7" s="9" customFormat="1" ht="19.5" customHeight="1" x14ac:dyDescent="0.15">
      <c r="A3" s="35" t="s">
        <v>111</v>
      </c>
      <c r="B3" s="36">
        <v>1154592.3500000001</v>
      </c>
      <c r="C3" s="36">
        <v>1339939.7</v>
      </c>
      <c r="D3" s="36">
        <v>1339939.7</v>
      </c>
      <c r="E3" s="36">
        <v>1270023.1399999999</v>
      </c>
      <c r="F3" s="95">
        <f>(E3/B3)*100</f>
        <v>109.9975363599109</v>
      </c>
      <c r="G3" s="96">
        <f>(E3/D3)*100</f>
        <v>94.782111463672578</v>
      </c>
    </row>
    <row r="4" spans="1:7" s="9" customFormat="1" ht="18.75" customHeight="1" x14ac:dyDescent="0.15">
      <c r="A4" s="35" t="s">
        <v>112</v>
      </c>
      <c r="B4" s="36">
        <v>1154123.05</v>
      </c>
      <c r="C4" s="36">
        <v>1339268.8500000001</v>
      </c>
      <c r="D4" s="36">
        <v>1339268.8500000001</v>
      </c>
      <c r="E4" s="36">
        <v>1269466.81</v>
      </c>
      <c r="F4" s="37">
        <v>110.06</v>
      </c>
      <c r="G4" s="38">
        <v>94.79</v>
      </c>
    </row>
    <row r="5" spans="1:7" s="9" customFormat="1" ht="25.5" x14ac:dyDescent="0.15">
      <c r="A5" s="35" t="s">
        <v>113</v>
      </c>
      <c r="B5" s="37">
        <v>469.3</v>
      </c>
      <c r="C5" s="37">
        <v>670.85</v>
      </c>
      <c r="D5" s="37">
        <v>670.85</v>
      </c>
      <c r="E5" s="37">
        <v>556.33000000000004</v>
      </c>
      <c r="F5" s="37">
        <v>118.54</v>
      </c>
      <c r="G5" s="38">
        <v>82.93</v>
      </c>
    </row>
  </sheetData>
  <mergeCells count="1">
    <mergeCell ref="A1:G1"/>
  </mergeCells>
  <pageMargins left="0.7" right="0.7" top="0.75" bottom="0.75" header="0.3" footer="0.3"/>
  <pageSetup paperSize="9" scale="6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topLeftCell="A61" workbookViewId="0">
      <selection activeCell="A91" sqref="A91"/>
    </sheetView>
  </sheetViews>
  <sheetFormatPr defaultRowHeight="11.25" x14ac:dyDescent="0.15"/>
  <cols>
    <col min="1" max="1" width="65" style="18" customWidth="1"/>
    <col min="2" max="2" width="14" style="18" customWidth="1"/>
    <col min="3" max="3" width="14.5703125" style="18" customWidth="1"/>
    <col min="4" max="4" width="15.140625" style="18" customWidth="1"/>
    <col min="5" max="5" width="11.42578125" style="18" customWidth="1"/>
    <col min="6" max="16384" width="9.140625" style="18"/>
  </cols>
  <sheetData>
    <row r="1" spans="1:5" ht="46.5" customHeight="1" thickBot="1" x14ac:dyDescent="0.2">
      <c r="A1" s="111" t="s">
        <v>144</v>
      </c>
      <c r="B1" s="117"/>
      <c r="C1" s="117"/>
      <c r="D1" s="117"/>
      <c r="E1" s="117"/>
    </row>
    <row r="2" spans="1:5" s="1" customFormat="1" ht="42" customHeight="1" thickBot="1" x14ac:dyDescent="0.2">
      <c r="A2" s="34" t="s">
        <v>0</v>
      </c>
      <c r="B2" s="34" t="s">
        <v>114</v>
      </c>
      <c r="C2" s="34" t="s">
        <v>115</v>
      </c>
      <c r="D2" s="34" t="s">
        <v>116</v>
      </c>
      <c r="E2" s="34" t="s">
        <v>117</v>
      </c>
    </row>
    <row r="3" spans="1:5" s="9" customFormat="1" ht="12.75" x14ac:dyDescent="0.2">
      <c r="A3" s="5" t="s">
        <v>118</v>
      </c>
      <c r="B3" s="6">
        <v>1339939.7</v>
      </c>
      <c r="C3" s="6">
        <v>1339939.7</v>
      </c>
      <c r="D3" s="6">
        <v>1270023.1399999999</v>
      </c>
      <c r="E3" s="97">
        <f>(D3/C3)*100</f>
        <v>94.782111463672578</v>
      </c>
    </row>
    <row r="4" spans="1:5" s="9" customFormat="1" ht="12.75" x14ac:dyDescent="0.2">
      <c r="A4" s="23" t="s">
        <v>119</v>
      </c>
      <c r="B4" s="6">
        <v>8760</v>
      </c>
      <c r="C4" s="6">
        <v>8760</v>
      </c>
      <c r="D4" s="6">
        <v>8346</v>
      </c>
      <c r="E4" s="97">
        <f>(D4/C4)*100</f>
        <v>95.273972602739732</v>
      </c>
    </row>
    <row r="5" spans="1:5" s="9" customFormat="1" ht="12.75" x14ac:dyDescent="0.2">
      <c r="A5" s="23" t="s">
        <v>120</v>
      </c>
      <c r="B5" s="5"/>
      <c r="C5" s="5"/>
      <c r="D5" s="6">
        <v>3826.88</v>
      </c>
      <c r="E5" s="5"/>
    </row>
    <row r="6" spans="1:5" s="9" customFormat="1" ht="12.75" x14ac:dyDescent="0.2">
      <c r="A6" s="23" t="s">
        <v>121</v>
      </c>
      <c r="B6" s="6">
        <v>7496.61</v>
      </c>
      <c r="C6" s="6">
        <v>7496.61</v>
      </c>
      <c r="D6" s="6">
        <v>4532.28</v>
      </c>
      <c r="E6" s="7">
        <v>60.46</v>
      </c>
    </row>
    <row r="7" spans="1:5" s="9" customFormat="1" ht="25.5" x14ac:dyDescent="0.2">
      <c r="A7" s="23" t="s">
        <v>122</v>
      </c>
      <c r="B7" s="6">
        <v>2802.38</v>
      </c>
      <c r="C7" s="6">
        <v>2802.38</v>
      </c>
      <c r="D7" s="7">
        <v>300.33</v>
      </c>
      <c r="E7" s="7">
        <v>10.72</v>
      </c>
    </row>
    <row r="8" spans="1:5" s="9" customFormat="1" ht="12.75" x14ac:dyDescent="0.2">
      <c r="A8" s="23" t="s">
        <v>123</v>
      </c>
      <c r="B8" s="7">
        <v>663.61</v>
      </c>
      <c r="C8" s="7">
        <v>663.61</v>
      </c>
      <c r="D8" s="5"/>
      <c r="E8" s="5"/>
    </row>
    <row r="9" spans="1:5" s="9" customFormat="1" ht="18.75" customHeight="1" x14ac:dyDescent="0.2">
      <c r="A9" s="23" t="s">
        <v>124</v>
      </c>
      <c r="B9" s="6">
        <v>89292</v>
      </c>
      <c r="C9" s="6">
        <v>89292</v>
      </c>
      <c r="D9" s="6">
        <v>103685.3</v>
      </c>
      <c r="E9" s="7">
        <v>116.12</v>
      </c>
    </row>
    <row r="10" spans="1:5" s="9" customFormat="1" ht="12.75" x14ac:dyDescent="0.2">
      <c r="A10" s="23" t="s">
        <v>125</v>
      </c>
      <c r="B10" s="6">
        <v>1169448.3</v>
      </c>
      <c r="C10" s="6">
        <v>1169448.3</v>
      </c>
      <c r="D10" s="6">
        <v>1140683.05</v>
      </c>
      <c r="E10" s="7">
        <v>97.54</v>
      </c>
    </row>
    <row r="11" spans="1:5" s="9" customFormat="1" ht="25.5" x14ac:dyDescent="0.2">
      <c r="A11" s="23" t="s">
        <v>126</v>
      </c>
      <c r="B11" s="6">
        <v>60862.400000000001</v>
      </c>
      <c r="C11" s="6">
        <v>60862.400000000001</v>
      </c>
      <c r="D11" s="6">
        <v>8649.2999999999993</v>
      </c>
      <c r="E11" s="7">
        <v>14.21</v>
      </c>
    </row>
    <row r="12" spans="1:5" s="9" customFormat="1" ht="25.5" x14ac:dyDescent="0.2">
      <c r="A12" s="23" t="s">
        <v>127</v>
      </c>
      <c r="B12" s="7">
        <v>614.4</v>
      </c>
      <c r="C12" s="7">
        <v>614.4</v>
      </c>
      <c r="D12" s="5"/>
      <c r="E12" s="5"/>
    </row>
    <row r="13" spans="1:5" s="9" customFormat="1" ht="12.75" x14ac:dyDescent="0.2">
      <c r="A13" s="5" t="s">
        <v>128</v>
      </c>
      <c r="B13" s="7">
        <v>670.85</v>
      </c>
      <c r="C13" s="7">
        <v>670.85</v>
      </c>
      <c r="D13" s="7">
        <v>556.33000000000004</v>
      </c>
      <c r="E13" s="7">
        <v>82.93</v>
      </c>
    </row>
    <row r="14" spans="1:5" s="26" customFormat="1" ht="12.75" x14ac:dyDescent="0.2">
      <c r="A14" s="24" t="s">
        <v>129</v>
      </c>
      <c r="B14" s="25">
        <v>670.85</v>
      </c>
      <c r="C14" s="25">
        <v>670.85</v>
      </c>
      <c r="D14" s="25">
        <v>556.33000000000004</v>
      </c>
      <c r="E14" s="25">
        <v>82.93</v>
      </c>
    </row>
    <row r="15" spans="1:5" s="9" customFormat="1" ht="12.75" x14ac:dyDescent="0.2">
      <c r="A15" s="98" t="s">
        <v>119</v>
      </c>
      <c r="B15" s="7">
        <v>270</v>
      </c>
      <c r="C15" s="7">
        <v>270</v>
      </c>
      <c r="D15" s="7">
        <v>268.75</v>
      </c>
      <c r="E15" s="7">
        <v>99.54</v>
      </c>
    </row>
    <row r="16" spans="1:5" s="9" customFormat="1" ht="12.75" x14ac:dyDescent="0.2">
      <c r="A16" s="27" t="s">
        <v>49</v>
      </c>
      <c r="B16" s="7">
        <v>270</v>
      </c>
      <c r="C16" s="7">
        <v>270</v>
      </c>
      <c r="D16" s="7">
        <v>268.75</v>
      </c>
      <c r="E16" s="7">
        <v>99.54</v>
      </c>
    </row>
    <row r="17" spans="1:5" s="9" customFormat="1" ht="12.75" x14ac:dyDescent="0.2">
      <c r="A17" s="28" t="s">
        <v>51</v>
      </c>
      <c r="B17" s="22"/>
      <c r="C17" s="22"/>
      <c r="D17" s="21">
        <v>158.75</v>
      </c>
      <c r="E17" s="22"/>
    </row>
    <row r="18" spans="1:5" s="9" customFormat="1" ht="12.75" x14ac:dyDescent="0.2">
      <c r="A18" s="28" t="s">
        <v>72</v>
      </c>
      <c r="B18" s="22"/>
      <c r="C18" s="22"/>
      <c r="D18" s="21">
        <v>110</v>
      </c>
      <c r="E18" s="22"/>
    </row>
    <row r="19" spans="1:5" s="9" customFormat="1" ht="12.75" x14ac:dyDescent="0.2">
      <c r="A19" s="98" t="s">
        <v>121</v>
      </c>
      <c r="B19" s="99">
        <v>113.27</v>
      </c>
      <c r="C19" s="99">
        <v>113.27</v>
      </c>
      <c r="D19" s="100"/>
      <c r="E19" s="100"/>
    </row>
    <row r="20" spans="1:5" s="9" customFormat="1" ht="12.75" x14ac:dyDescent="0.2">
      <c r="A20" s="27" t="s">
        <v>49</v>
      </c>
      <c r="B20" s="7">
        <v>113.27</v>
      </c>
      <c r="C20" s="7">
        <v>113.27</v>
      </c>
      <c r="D20" s="5"/>
      <c r="E20" s="5"/>
    </row>
    <row r="21" spans="1:5" s="9" customFormat="1" ht="12.75" x14ac:dyDescent="0.2">
      <c r="A21" s="98" t="s">
        <v>125</v>
      </c>
      <c r="B21" s="99">
        <v>287.58</v>
      </c>
      <c r="C21" s="99">
        <v>287.58</v>
      </c>
      <c r="D21" s="99">
        <v>287.58</v>
      </c>
      <c r="E21" s="99">
        <v>100</v>
      </c>
    </row>
    <row r="22" spans="1:5" s="9" customFormat="1" ht="12.75" x14ac:dyDescent="0.2">
      <c r="A22" s="27" t="s">
        <v>49</v>
      </c>
      <c r="B22" s="7">
        <v>287.58</v>
      </c>
      <c r="C22" s="7">
        <v>287.58</v>
      </c>
      <c r="D22" s="7">
        <v>287.58</v>
      </c>
      <c r="E22" s="7">
        <v>100</v>
      </c>
    </row>
    <row r="23" spans="1:5" s="9" customFormat="1" ht="12.75" x14ac:dyDescent="0.2">
      <c r="A23" s="28" t="s">
        <v>51</v>
      </c>
      <c r="B23" s="22"/>
      <c r="C23" s="22"/>
      <c r="D23" s="21">
        <v>287.58</v>
      </c>
      <c r="E23" s="22"/>
    </row>
    <row r="24" spans="1:5" s="9" customFormat="1" ht="12.75" x14ac:dyDescent="0.2">
      <c r="A24" s="5" t="s">
        <v>130</v>
      </c>
      <c r="B24" s="6">
        <v>1265364.49</v>
      </c>
      <c r="C24" s="6">
        <v>1265364.49</v>
      </c>
      <c r="D24" s="6">
        <v>1249065.98</v>
      </c>
      <c r="E24" s="7">
        <v>98.71</v>
      </c>
    </row>
    <row r="25" spans="1:5" s="26" customFormat="1" ht="12.75" x14ac:dyDescent="0.2">
      <c r="A25" s="24" t="s">
        <v>131</v>
      </c>
      <c r="B25" s="29">
        <v>1265364.49</v>
      </c>
      <c r="C25" s="29">
        <v>1265364.49</v>
      </c>
      <c r="D25" s="29">
        <v>1230314.92</v>
      </c>
      <c r="E25" s="25">
        <v>97.23</v>
      </c>
    </row>
    <row r="26" spans="1:5" s="9" customFormat="1" ht="12.75" x14ac:dyDescent="0.2">
      <c r="A26" s="23" t="s">
        <v>119</v>
      </c>
      <c r="B26" s="6">
        <v>5100</v>
      </c>
      <c r="C26" s="6">
        <v>5100</v>
      </c>
      <c r="D26" s="6">
        <v>5100</v>
      </c>
      <c r="E26" s="7">
        <v>100</v>
      </c>
    </row>
    <row r="27" spans="1:5" s="9" customFormat="1" ht="12.75" x14ac:dyDescent="0.2">
      <c r="A27" s="27" t="s">
        <v>49</v>
      </c>
      <c r="B27" s="6">
        <v>5100</v>
      </c>
      <c r="C27" s="6">
        <v>5100</v>
      </c>
      <c r="D27" s="6">
        <v>5100</v>
      </c>
      <c r="E27" s="7">
        <v>100</v>
      </c>
    </row>
    <row r="28" spans="1:5" s="9" customFormat="1" ht="12.75" x14ac:dyDescent="0.2">
      <c r="A28" s="28" t="s">
        <v>57</v>
      </c>
      <c r="B28" s="22"/>
      <c r="C28" s="22"/>
      <c r="D28" s="20">
        <v>5100</v>
      </c>
      <c r="E28" s="22"/>
    </row>
    <row r="29" spans="1:5" s="9" customFormat="1" ht="12.75" x14ac:dyDescent="0.2">
      <c r="A29" s="23" t="s">
        <v>121</v>
      </c>
      <c r="B29" s="6">
        <v>7117.89</v>
      </c>
      <c r="C29" s="6">
        <v>7117.89</v>
      </c>
      <c r="D29" s="6">
        <v>4532.28</v>
      </c>
      <c r="E29" s="7">
        <v>63.67</v>
      </c>
    </row>
    <row r="30" spans="1:5" s="9" customFormat="1" ht="12.75" x14ac:dyDescent="0.2">
      <c r="A30" s="27" t="s">
        <v>49</v>
      </c>
      <c r="B30" s="6">
        <v>7081.96</v>
      </c>
      <c r="C30" s="6">
        <v>7081.96</v>
      </c>
      <c r="D30" s="6">
        <v>4529.3599999999997</v>
      </c>
      <c r="E30" s="7">
        <v>63.96</v>
      </c>
    </row>
    <row r="31" spans="1:5" s="9" customFormat="1" ht="12.75" x14ac:dyDescent="0.2">
      <c r="A31" s="28" t="s">
        <v>51</v>
      </c>
      <c r="B31" s="22"/>
      <c r="C31" s="22"/>
      <c r="D31" s="20">
        <v>2731.6</v>
      </c>
      <c r="E31" s="22"/>
    </row>
    <row r="32" spans="1:5" s="9" customFormat="1" ht="12.75" x14ac:dyDescent="0.2">
      <c r="A32" s="28" t="s">
        <v>55</v>
      </c>
      <c r="B32" s="22"/>
      <c r="C32" s="22"/>
      <c r="D32" s="20">
        <v>1582.69</v>
      </c>
      <c r="E32" s="22"/>
    </row>
    <row r="33" spans="1:5" s="9" customFormat="1" ht="12.75" x14ac:dyDescent="0.2">
      <c r="A33" s="28" t="s">
        <v>62</v>
      </c>
      <c r="B33" s="22"/>
      <c r="C33" s="22"/>
      <c r="D33" s="21">
        <v>8.81</v>
      </c>
      <c r="E33" s="22"/>
    </row>
    <row r="34" spans="1:5" s="9" customFormat="1" ht="12.75" x14ac:dyDescent="0.2">
      <c r="A34" s="28" t="s">
        <v>77</v>
      </c>
      <c r="B34" s="22"/>
      <c r="C34" s="22"/>
      <c r="D34" s="21">
        <v>206.26</v>
      </c>
      <c r="E34" s="22"/>
    </row>
    <row r="35" spans="1:5" s="9" customFormat="1" ht="12.75" x14ac:dyDescent="0.2">
      <c r="A35" s="27" t="s">
        <v>80</v>
      </c>
      <c r="B35" s="7">
        <v>15.93</v>
      </c>
      <c r="C35" s="7">
        <v>15.93</v>
      </c>
      <c r="D35" s="7">
        <v>2.86</v>
      </c>
      <c r="E35" s="7">
        <v>17.95</v>
      </c>
    </row>
    <row r="36" spans="1:5" s="9" customFormat="1" ht="12.75" x14ac:dyDescent="0.2">
      <c r="A36" s="28" t="s">
        <v>83</v>
      </c>
      <c r="B36" s="22"/>
      <c r="C36" s="22"/>
      <c r="D36" s="21">
        <v>2.86</v>
      </c>
      <c r="E36" s="22"/>
    </row>
    <row r="37" spans="1:5" s="9" customFormat="1" ht="12.75" x14ac:dyDescent="0.2">
      <c r="A37" s="27" t="s">
        <v>91</v>
      </c>
      <c r="B37" s="7">
        <v>20</v>
      </c>
      <c r="C37" s="7">
        <v>20</v>
      </c>
      <c r="D37" s="7">
        <v>0.06</v>
      </c>
      <c r="E37" s="7">
        <v>0.3</v>
      </c>
    </row>
    <row r="38" spans="1:5" s="9" customFormat="1" ht="12.75" x14ac:dyDescent="0.2">
      <c r="A38" s="28" t="s">
        <v>96</v>
      </c>
      <c r="B38" s="22"/>
      <c r="C38" s="22"/>
      <c r="D38" s="21">
        <v>0.06</v>
      </c>
      <c r="E38" s="22"/>
    </row>
    <row r="39" spans="1:5" s="9" customFormat="1" ht="25.5" x14ac:dyDescent="0.2">
      <c r="A39" s="23" t="s">
        <v>122</v>
      </c>
      <c r="B39" s="6">
        <v>2271.4899999999998</v>
      </c>
      <c r="C39" s="6">
        <v>2271.4899999999998</v>
      </c>
      <c r="D39" s="5"/>
      <c r="E39" s="5"/>
    </row>
    <row r="40" spans="1:5" s="9" customFormat="1" ht="12.75" x14ac:dyDescent="0.2">
      <c r="A40" s="27" t="s">
        <v>49</v>
      </c>
      <c r="B40" s="6">
        <v>2271.4899999999998</v>
      </c>
      <c r="C40" s="6">
        <v>2271.4899999999998</v>
      </c>
      <c r="D40" s="5"/>
      <c r="E40" s="5"/>
    </row>
    <row r="41" spans="1:5" s="9" customFormat="1" ht="12.75" x14ac:dyDescent="0.2">
      <c r="A41" s="23" t="s">
        <v>123</v>
      </c>
      <c r="B41" s="7">
        <v>663.61</v>
      </c>
      <c r="C41" s="7">
        <v>663.61</v>
      </c>
      <c r="D41" s="5"/>
      <c r="E41" s="5"/>
    </row>
    <row r="42" spans="1:5" s="9" customFormat="1" ht="12.75" x14ac:dyDescent="0.2">
      <c r="A42" s="27" t="s">
        <v>49</v>
      </c>
      <c r="B42" s="7">
        <v>663.61</v>
      </c>
      <c r="C42" s="7">
        <v>663.61</v>
      </c>
      <c r="D42" s="5"/>
      <c r="E42" s="5"/>
    </row>
    <row r="43" spans="1:5" s="9" customFormat="1" ht="12.75" x14ac:dyDescent="0.2">
      <c r="A43" s="23" t="s">
        <v>124</v>
      </c>
      <c r="B43" s="6">
        <v>82005</v>
      </c>
      <c r="C43" s="6">
        <v>82005</v>
      </c>
      <c r="D43" s="6">
        <v>81474.12</v>
      </c>
      <c r="E43" s="7">
        <v>99.35</v>
      </c>
    </row>
    <row r="44" spans="1:5" s="9" customFormat="1" ht="12.75" x14ac:dyDescent="0.2">
      <c r="A44" s="27" t="s">
        <v>49</v>
      </c>
      <c r="B44" s="6">
        <v>81673.19</v>
      </c>
      <c r="C44" s="6">
        <v>81673.19</v>
      </c>
      <c r="D44" s="6">
        <v>81203.38</v>
      </c>
      <c r="E44" s="7">
        <v>99.42</v>
      </c>
    </row>
    <row r="45" spans="1:5" s="9" customFormat="1" ht="12.75" x14ac:dyDescent="0.2">
      <c r="A45" s="28" t="s">
        <v>51</v>
      </c>
      <c r="B45" s="22"/>
      <c r="C45" s="22"/>
      <c r="D45" s="20">
        <v>2473.41</v>
      </c>
      <c r="E45" s="22"/>
    </row>
    <row r="46" spans="1:5" s="9" customFormat="1" ht="12.75" x14ac:dyDescent="0.2">
      <c r="A46" s="28" t="s">
        <v>52</v>
      </c>
      <c r="B46" s="22"/>
      <c r="C46" s="22"/>
      <c r="D46" s="20">
        <v>22029.9</v>
      </c>
      <c r="E46" s="22"/>
    </row>
    <row r="47" spans="1:5" s="9" customFormat="1" ht="12.75" x14ac:dyDescent="0.2">
      <c r="A47" s="28" t="s">
        <v>53</v>
      </c>
      <c r="B47" s="22"/>
      <c r="C47" s="22"/>
      <c r="D47" s="21">
        <v>365</v>
      </c>
      <c r="E47" s="22"/>
    </row>
    <row r="48" spans="1:5" s="9" customFormat="1" ht="12.75" x14ac:dyDescent="0.2">
      <c r="A48" s="28" t="s">
        <v>55</v>
      </c>
      <c r="B48" s="22"/>
      <c r="C48" s="22"/>
      <c r="D48" s="20">
        <v>6958.36</v>
      </c>
      <c r="E48" s="22"/>
    </row>
    <row r="49" spans="1:5" s="9" customFormat="1" ht="12.75" x14ac:dyDescent="0.2">
      <c r="A49" s="28" t="s">
        <v>56</v>
      </c>
      <c r="B49" s="22"/>
      <c r="C49" s="22"/>
      <c r="D49" s="20">
        <v>1429.67</v>
      </c>
      <c r="E49" s="22"/>
    </row>
    <row r="50" spans="1:5" s="9" customFormat="1" ht="12.75" x14ac:dyDescent="0.2">
      <c r="A50" s="28" t="s">
        <v>57</v>
      </c>
      <c r="B50" s="22"/>
      <c r="C50" s="22"/>
      <c r="D50" s="20">
        <v>22993.61</v>
      </c>
      <c r="E50" s="22"/>
    </row>
    <row r="51" spans="1:5" s="9" customFormat="1" ht="12.75" x14ac:dyDescent="0.2">
      <c r="A51" s="28" t="s">
        <v>58</v>
      </c>
      <c r="B51" s="22"/>
      <c r="C51" s="22"/>
      <c r="D51" s="20">
        <v>2374.65</v>
      </c>
      <c r="E51" s="22"/>
    </row>
    <row r="52" spans="1:5" s="9" customFormat="1" ht="12.75" x14ac:dyDescent="0.2">
      <c r="A52" s="28" t="s">
        <v>59</v>
      </c>
      <c r="B52" s="22"/>
      <c r="C52" s="22"/>
      <c r="D52" s="21">
        <v>335.83</v>
      </c>
      <c r="E52" s="22"/>
    </row>
    <row r="53" spans="1:5" s="9" customFormat="1" ht="12.75" x14ac:dyDescent="0.2">
      <c r="A53" s="28" t="s">
        <v>60</v>
      </c>
      <c r="B53" s="22"/>
      <c r="C53" s="22"/>
      <c r="D53" s="21">
        <v>377.09</v>
      </c>
      <c r="E53" s="22"/>
    </row>
    <row r="54" spans="1:5" s="9" customFormat="1" ht="12.75" x14ac:dyDescent="0.2">
      <c r="A54" s="28" t="s">
        <v>62</v>
      </c>
      <c r="B54" s="22"/>
      <c r="C54" s="22"/>
      <c r="D54" s="20">
        <v>1345.28</v>
      </c>
      <c r="E54" s="22"/>
    </row>
    <row r="55" spans="1:5" s="9" customFormat="1" ht="12.75" x14ac:dyDescent="0.2">
      <c r="A55" s="28" t="s">
        <v>63</v>
      </c>
      <c r="B55" s="22"/>
      <c r="C55" s="22"/>
      <c r="D55" s="20">
        <v>2862.27</v>
      </c>
      <c r="E55" s="22"/>
    </row>
    <row r="56" spans="1:5" s="9" customFormat="1" ht="12.75" x14ac:dyDescent="0.2">
      <c r="A56" s="28" t="s">
        <v>65</v>
      </c>
      <c r="B56" s="22"/>
      <c r="C56" s="22"/>
      <c r="D56" s="20">
        <v>10922.83</v>
      </c>
      <c r="E56" s="22"/>
    </row>
    <row r="57" spans="1:5" s="9" customFormat="1" ht="12.75" x14ac:dyDescent="0.2">
      <c r="A57" s="28" t="s">
        <v>66</v>
      </c>
      <c r="B57" s="22"/>
      <c r="C57" s="22"/>
      <c r="D57" s="21">
        <v>958.08</v>
      </c>
      <c r="E57" s="22"/>
    </row>
    <row r="58" spans="1:5" s="9" customFormat="1" ht="12.75" x14ac:dyDescent="0.2">
      <c r="A58" s="28" t="s">
        <v>67</v>
      </c>
      <c r="B58" s="22"/>
      <c r="C58" s="22"/>
      <c r="D58" s="20">
        <v>1320</v>
      </c>
      <c r="E58" s="22"/>
    </row>
    <row r="59" spans="1:5" s="9" customFormat="1" ht="12.75" x14ac:dyDescent="0.2">
      <c r="A59" s="28" t="s">
        <v>68</v>
      </c>
      <c r="B59" s="22"/>
      <c r="C59" s="22"/>
      <c r="D59" s="21">
        <v>125</v>
      </c>
      <c r="E59" s="22"/>
    </row>
    <row r="60" spans="1:5" s="9" customFormat="1" ht="12.75" x14ac:dyDescent="0.2">
      <c r="A60" s="28" t="s">
        <v>69</v>
      </c>
      <c r="B60" s="22"/>
      <c r="C60" s="22"/>
      <c r="D60" s="20">
        <v>2599.3200000000002</v>
      </c>
      <c r="E60" s="22"/>
    </row>
    <row r="61" spans="1:5" s="9" customFormat="1" ht="12.75" x14ac:dyDescent="0.2">
      <c r="A61" s="28" t="s">
        <v>70</v>
      </c>
      <c r="B61" s="22"/>
      <c r="C61" s="22"/>
      <c r="D61" s="21">
        <v>997.6</v>
      </c>
      <c r="E61" s="22"/>
    </row>
    <row r="62" spans="1:5" s="9" customFormat="1" ht="12.75" x14ac:dyDescent="0.2">
      <c r="A62" s="28" t="s">
        <v>75</v>
      </c>
      <c r="B62" s="22"/>
      <c r="C62" s="22"/>
      <c r="D62" s="21">
        <v>202.86</v>
      </c>
      <c r="E62" s="22"/>
    </row>
    <row r="63" spans="1:5" s="9" customFormat="1" ht="12.75" x14ac:dyDescent="0.2">
      <c r="A63" s="28" t="s">
        <v>76</v>
      </c>
      <c r="B63" s="22"/>
      <c r="C63" s="22"/>
      <c r="D63" s="21">
        <v>188.09</v>
      </c>
      <c r="E63" s="22"/>
    </row>
    <row r="64" spans="1:5" s="9" customFormat="1" ht="12.75" x14ac:dyDescent="0.2">
      <c r="A64" s="28" t="s">
        <v>77</v>
      </c>
      <c r="B64" s="22"/>
      <c r="C64" s="22"/>
      <c r="D64" s="21">
        <v>21.24</v>
      </c>
      <c r="E64" s="22"/>
    </row>
    <row r="65" spans="1:5" s="9" customFormat="1" ht="12.75" x14ac:dyDescent="0.2">
      <c r="A65" s="28" t="s">
        <v>79</v>
      </c>
      <c r="B65" s="22"/>
      <c r="C65" s="22"/>
      <c r="D65" s="21">
        <v>323.29000000000002</v>
      </c>
      <c r="E65" s="22"/>
    </row>
    <row r="66" spans="1:5" s="9" customFormat="1" ht="12.75" x14ac:dyDescent="0.2">
      <c r="A66" s="27" t="s">
        <v>80</v>
      </c>
      <c r="B66" s="7">
        <v>331.81</v>
      </c>
      <c r="C66" s="7">
        <v>331.81</v>
      </c>
      <c r="D66" s="7">
        <v>270.74</v>
      </c>
      <c r="E66" s="7">
        <v>81.59</v>
      </c>
    </row>
    <row r="67" spans="1:5" s="9" customFormat="1" ht="12.75" x14ac:dyDescent="0.2">
      <c r="A67" s="28" t="s">
        <v>82</v>
      </c>
      <c r="B67" s="22"/>
      <c r="C67" s="22"/>
      <c r="D67" s="21">
        <v>270.74</v>
      </c>
      <c r="E67" s="22"/>
    </row>
    <row r="68" spans="1:5" s="9" customFormat="1" ht="12.75" x14ac:dyDescent="0.2">
      <c r="A68" s="23" t="s">
        <v>125</v>
      </c>
      <c r="B68" s="6">
        <v>1167692.1000000001</v>
      </c>
      <c r="C68" s="6">
        <v>1167692.1000000001</v>
      </c>
      <c r="D68" s="6">
        <v>1139208.52</v>
      </c>
      <c r="E68" s="7">
        <v>97.56</v>
      </c>
    </row>
    <row r="69" spans="1:5" s="9" customFormat="1" ht="12.75" x14ac:dyDescent="0.2">
      <c r="A69" s="27" t="s">
        <v>40</v>
      </c>
      <c r="B69" s="6">
        <v>1166943.94</v>
      </c>
      <c r="C69" s="6">
        <v>1166943.94</v>
      </c>
      <c r="D69" s="6">
        <v>1137862.4099999999</v>
      </c>
      <c r="E69" s="7">
        <v>97.51</v>
      </c>
    </row>
    <row r="70" spans="1:5" s="9" customFormat="1" ht="12.75" x14ac:dyDescent="0.2">
      <c r="A70" s="28" t="s">
        <v>42</v>
      </c>
      <c r="B70" s="22"/>
      <c r="C70" s="22"/>
      <c r="D70" s="20">
        <v>914485.19</v>
      </c>
      <c r="E70" s="22"/>
    </row>
    <row r="71" spans="1:5" s="9" customFormat="1" ht="12.75" x14ac:dyDescent="0.2">
      <c r="A71" s="28" t="s">
        <v>43</v>
      </c>
      <c r="B71" s="22"/>
      <c r="C71" s="22"/>
      <c r="D71" s="20">
        <v>26964.13</v>
      </c>
      <c r="E71" s="22"/>
    </row>
    <row r="72" spans="1:5" s="9" customFormat="1" ht="12.75" x14ac:dyDescent="0.2">
      <c r="A72" s="28" t="s">
        <v>45</v>
      </c>
      <c r="B72" s="22"/>
      <c r="C72" s="22"/>
      <c r="D72" s="20">
        <v>41024.26</v>
      </c>
      <c r="E72" s="22"/>
    </row>
    <row r="73" spans="1:5" s="9" customFormat="1" ht="12.75" x14ac:dyDescent="0.2">
      <c r="A73" s="28" t="s">
        <v>47</v>
      </c>
      <c r="B73" s="22"/>
      <c r="C73" s="22"/>
      <c r="D73" s="20">
        <v>155388.82999999999</v>
      </c>
      <c r="E73" s="22"/>
    </row>
    <row r="74" spans="1:5" s="9" customFormat="1" ht="12.75" x14ac:dyDescent="0.2">
      <c r="A74" s="27" t="s">
        <v>49</v>
      </c>
      <c r="B74" s="7">
        <v>681.8</v>
      </c>
      <c r="C74" s="7">
        <v>681.8</v>
      </c>
      <c r="D74" s="7">
        <v>722.91</v>
      </c>
      <c r="E74" s="7">
        <v>106.03</v>
      </c>
    </row>
    <row r="75" spans="1:5" s="9" customFormat="1" ht="12.75" x14ac:dyDescent="0.2">
      <c r="A75" s="28" t="s">
        <v>51</v>
      </c>
      <c r="B75" s="22"/>
      <c r="C75" s="22"/>
      <c r="D75" s="21">
        <v>722.91</v>
      </c>
      <c r="E75" s="22"/>
    </row>
    <row r="76" spans="1:5" s="9" customFormat="1" ht="25.5" x14ac:dyDescent="0.2">
      <c r="A76" s="27" t="s">
        <v>84</v>
      </c>
      <c r="B76" s="5"/>
      <c r="C76" s="5"/>
      <c r="D76" s="7">
        <v>25.2</v>
      </c>
      <c r="E76" s="5"/>
    </row>
    <row r="77" spans="1:5" s="9" customFormat="1" ht="12.75" x14ac:dyDescent="0.2">
      <c r="A77" s="28" t="s">
        <v>86</v>
      </c>
      <c r="B77" s="22"/>
      <c r="C77" s="22"/>
      <c r="D77" s="21">
        <v>25.2</v>
      </c>
      <c r="E77" s="22"/>
    </row>
    <row r="78" spans="1:5" s="9" customFormat="1" ht="12.75" x14ac:dyDescent="0.2">
      <c r="A78" s="27" t="s">
        <v>91</v>
      </c>
      <c r="B78" s="7">
        <v>66.36</v>
      </c>
      <c r="C78" s="7">
        <v>66.36</v>
      </c>
      <c r="D78" s="7">
        <v>598</v>
      </c>
      <c r="E78" s="7">
        <v>901.15</v>
      </c>
    </row>
    <row r="79" spans="1:5" s="9" customFormat="1" ht="12.75" x14ac:dyDescent="0.2">
      <c r="A79" s="28" t="s">
        <v>96</v>
      </c>
      <c r="B79" s="22"/>
      <c r="C79" s="22"/>
      <c r="D79" s="21">
        <v>598</v>
      </c>
      <c r="E79" s="22"/>
    </row>
    <row r="80" spans="1:5" s="9" customFormat="1" ht="25.5" x14ac:dyDescent="0.2">
      <c r="A80" s="23" t="s">
        <v>127</v>
      </c>
      <c r="B80" s="7">
        <v>514.4</v>
      </c>
      <c r="C80" s="7">
        <v>514.4</v>
      </c>
      <c r="D80" s="5"/>
      <c r="E80" s="5"/>
    </row>
    <row r="81" spans="1:5" s="9" customFormat="1" ht="12.75" x14ac:dyDescent="0.2">
      <c r="A81" s="27" t="s">
        <v>49</v>
      </c>
      <c r="B81" s="7">
        <v>514.4</v>
      </c>
      <c r="C81" s="7">
        <v>514.4</v>
      </c>
      <c r="D81" s="5"/>
      <c r="E81" s="5"/>
    </row>
    <row r="82" spans="1:5" s="9" customFormat="1" ht="12.75" x14ac:dyDescent="0.2">
      <c r="A82" s="30" t="s">
        <v>132</v>
      </c>
      <c r="B82" s="31"/>
      <c r="C82" s="31"/>
      <c r="D82" s="32">
        <v>18751.060000000001</v>
      </c>
      <c r="E82" s="31"/>
    </row>
    <row r="83" spans="1:5" s="9" customFormat="1" ht="12.75" x14ac:dyDescent="0.2">
      <c r="A83" s="23" t="s">
        <v>120</v>
      </c>
      <c r="B83" s="5"/>
      <c r="C83" s="5"/>
      <c r="D83" s="6">
        <v>3826.88</v>
      </c>
      <c r="E83" s="5"/>
    </row>
    <row r="84" spans="1:5" s="9" customFormat="1" ht="12.75" x14ac:dyDescent="0.2">
      <c r="A84" s="27" t="s">
        <v>49</v>
      </c>
      <c r="B84" s="5"/>
      <c r="C84" s="5"/>
      <c r="D84" s="6">
        <v>3826.88</v>
      </c>
      <c r="E84" s="5"/>
    </row>
    <row r="85" spans="1:5" s="9" customFormat="1" ht="12.75" x14ac:dyDescent="0.2">
      <c r="A85" s="28" t="s">
        <v>63</v>
      </c>
      <c r="B85" s="22"/>
      <c r="C85" s="22"/>
      <c r="D85" s="20">
        <v>3826.88</v>
      </c>
      <c r="E85" s="22"/>
    </row>
    <row r="86" spans="1:5" s="9" customFormat="1" ht="12.75" x14ac:dyDescent="0.2">
      <c r="A86" s="23" t="s">
        <v>124</v>
      </c>
      <c r="B86" s="5"/>
      <c r="C86" s="5"/>
      <c r="D86" s="6">
        <v>14924.18</v>
      </c>
      <c r="E86" s="5"/>
    </row>
    <row r="87" spans="1:5" s="9" customFormat="1" ht="12.75" x14ac:dyDescent="0.2">
      <c r="A87" s="27" t="s">
        <v>49</v>
      </c>
      <c r="B87" s="5"/>
      <c r="C87" s="5"/>
      <c r="D87" s="6">
        <v>14924.18</v>
      </c>
      <c r="E87" s="5"/>
    </row>
    <row r="88" spans="1:5" s="9" customFormat="1" ht="12.75" x14ac:dyDescent="0.2">
      <c r="A88" s="28" t="s">
        <v>63</v>
      </c>
      <c r="B88" s="22"/>
      <c r="C88" s="22"/>
      <c r="D88" s="20">
        <v>14924.18</v>
      </c>
      <c r="E88" s="22"/>
    </row>
    <row r="89" spans="1:5" s="9" customFormat="1" ht="12.75" x14ac:dyDescent="0.2">
      <c r="A89" s="5" t="s">
        <v>133</v>
      </c>
      <c r="B89" s="6">
        <v>65433.96</v>
      </c>
      <c r="C89" s="6">
        <v>65433.96</v>
      </c>
      <c r="D89" s="6">
        <v>12542.66</v>
      </c>
      <c r="E89" s="7">
        <v>19.170000000000002</v>
      </c>
    </row>
    <row r="90" spans="1:5" s="26" customFormat="1" ht="12.75" x14ac:dyDescent="0.2">
      <c r="A90" s="24" t="s">
        <v>134</v>
      </c>
      <c r="B90" s="29">
        <v>2995.45</v>
      </c>
      <c r="C90" s="29">
        <v>2995.45</v>
      </c>
      <c r="D90" s="29">
        <v>2587.1</v>
      </c>
      <c r="E90" s="25">
        <v>86.37</v>
      </c>
    </row>
    <row r="91" spans="1:5" s="9" customFormat="1" ht="12.75" x14ac:dyDescent="0.2">
      <c r="A91" s="23" t="s">
        <v>119</v>
      </c>
      <c r="B91" s="6">
        <v>2730</v>
      </c>
      <c r="C91" s="6">
        <v>2730</v>
      </c>
      <c r="D91" s="6">
        <v>2587.1</v>
      </c>
      <c r="E91" s="7">
        <v>94.77</v>
      </c>
    </row>
    <row r="92" spans="1:5" s="9" customFormat="1" ht="12.75" x14ac:dyDescent="0.2">
      <c r="A92" s="27" t="s">
        <v>49</v>
      </c>
      <c r="B92" s="6">
        <v>2730</v>
      </c>
      <c r="C92" s="6">
        <v>2730</v>
      </c>
      <c r="D92" s="6">
        <v>2587.1</v>
      </c>
      <c r="E92" s="7">
        <v>94.77</v>
      </c>
    </row>
    <row r="93" spans="1:5" s="9" customFormat="1" ht="12.75" x14ac:dyDescent="0.2">
      <c r="A93" s="28" t="s">
        <v>55</v>
      </c>
      <c r="B93" s="22"/>
      <c r="C93" s="22"/>
      <c r="D93" s="20">
        <v>1191.2</v>
      </c>
      <c r="E93" s="22"/>
    </row>
    <row r="94" spans="1:5" s="9" customFormat="1" ht="12.75" x14ac:dyDescent="0.2">
      <c r="A94" s="28" t="s">
        <v>56</v>
      </c>
      <c r="B94" s="22"/>
      <c r="C94" s="22"/>
      <c r="D94" s="21">
        <v>271.5</v>
      </c>
      <c r="E94" s="22"/>
    </row>
    <row r="95" spans="1:5" s="9" customFormat="1" ht="12.75" x14ac:dyDescent="0.2">
      <c r="A95" s="28" t="s">
        <v>68</v>
      </c>
      <c r="B95" s="22"/>
      <c r="C95" s="22"/>
      <c r="D95" s="21">
        <v>891.9</v>
      </c>
      <c r="E95" s="22"/>
    </row>
    <row r="96" spans="1:5" s="9" customFormat="1" ht="12.75" x14ac:dyDescent="0.2">
      <c r="A96" s="28" t="s">
        <v>70</v>
      </c>
      <c r="B96" s="22"/>
      <c r="C96" s="22"/>
      <c r="D96" s="21">
        <v>232.5</v>
      </c>
      <c r="E96" s="22"/>
    </row>
    <row r="97" spans="1:5" s="9" customFormat="1" ht="12.75" x14ac:dyDescent="0.2">
      <c r="A97" s="23" t="s">
        <v>125</v>
      </c>
      <c r="B97" s="7">
        <v>265.45</v>
      </c>
      <c r="C97" s="7">
        <v>265.45</v>
      </c>
      <c r="D97" s="5"/>
      <c r="E97" s="5"/>
    </row>
    <row r="98" spans="1:5" s="9" customFormat="1" ht="12.75" x14ac:dyDescent="0.2">
      <c r="A98" s="27" t="s">
        <v>49</v>
      </c>
      <c r="B98" s="7">
        <v>265.45</v>
      </c>
      <c r="C98" s="7">
        <v>265.45</v>
      </c>
      <c r="D98" s="5"/>
      <c r="E98" s="5"/>
    </row>
    <row r="99" spans="1:5" s="9" customFormat="1" ht="25.5" x14ac:dyDescent="0.2">
      <c r="A99" s="30" t="s">
        <v>135</v>
      </c>
      <c r="B99" s="32">
        <v>60862.400000000001</v>
      </c>
      <c r="C99" s="32">
        <v>60862.400000000001</v>
      </c>
      <c r="D99" s="32">
        <v>8649.2999999999993</v>
      </c>
      <c r="E99" s="33">
        <v>14.21</v>
      </c>
    </row>
    <row r="100" spans="1:5" s="9" customFormat="1" ht="25.5" x14ac:dyDescent="0.2">
      <c r="A100" s="23" t="s">
        <v>126</v>
      </c>
      <c r="B100" s="6">
        <v>60862.400000000001</v>
      </c>
      <c r="C100" s="6">
        <v>60862.400000000001</v>
      </c>
      <c r="D100" s="6">
        <v>8649.2999999999993</v>
      </c>
      <c r="E100" s="7">
        <v>14.21</v>
      </c>
    </row>
    <row r="101" spans="1:5" s="9" customFormat="1" ht="12.75" x14ac:dyDescent="0.2">
      <c r="A101" s="27" t="s">
        <v>40</v>
      </c>
      <c r="B101" s="6">
        <v>3000</v>
      </c>
      <c r="C101" s="6">
        <v>3000</v>
      </c>
      <c r="D101" s="5"/>
      <c r="E101" s="5"/>
    </row>
    <row r="102" spans="1:5" s="9" customFormat="1" ht="12.75" x14ac:dyDescent="0.2">
      <c r="A102" s="27" t="s">
        <v>49</v>
      </c>
      <c r="B102" s="6">
        <v>57852.4</v>
      </c>
      <c r="C102" s="6">
        <v>57852.4</v>
      </c>
      <c r="D102" s="6">
        <v>8649.2999999999993</v>
      </c>
      <c r="E102" s="7">
        <v>14.95</v>
      </c>
    </row>
    <row r="103" spans="1:5" s="9" customFormat="1" ht="12.75" x14ac:dyDescent="0.2">
      <c r="A103" s="28" t="s">
        <v>51</v>
      </c>
      <c r="B103" s="22"/>
      <c r="C103" s="22"/>
      <c r="D103" s="20">
        <v>8490</v>
      </c>
      <c r="E103" s="22"/>
    </row>
    <row r="104" spans="1:5" s="9" customFormat="1" ht="12.75" x14ac:dyDescent="0.2">
      <c r="A104" s="28" t="s">
        <v>74</v>
      </c>
      <c r="B104" s="22"/>
      <c r="C104" s="22"/>
      <c r="D104" s="21">
        <v>159.30000000000001</v>
      </c>
      <c r="E104" s="22"/>
    </row>
    <row r="105" spans="1:5" s="9" customFormat="1" ht="12.75" x14ac:dyDescent="0.2">
      <c r="A105" s="27" t="s">
        <v>80</v>
      </c>
      <c r="B105" s="7">
        <v>10</v>
      </c>
      <c r="C105" s="7">
        <v>10</v>
      </c>
      <c r="D105" s="5"/>
      <c r="E105" s="5"/>
    </row>
    <row r="106" spans="1:5" s="26" customFormat="1" ht="12.75" x14ac:dyDescent="0.2">
      <c r="A106" s="24" t="s">
        <v>136</v>
      </c>
      <c r="B106" s="25">
        <v>660</v>
      </c>
      <c r="C106" s="25">
        <v>660</v>
      </c>
      <c r="D106" s="25">
        <v>390.15</v>
      </c>
      <c r="E106" s="25">
        <v>59.11</v>
      </c>
    </row>
    <row r="107" spans="1:5" s="9" customFormat="1" ht="12.75" x14ac:dyDescent="0.2">
      <c r="A107" s="23" t="s">
        <v>119</v>
      </c>
      <c r="B107" s="7">
        <v>660</v>
      </c>
      <c r="C107" s="7">
        <v>660</v>
      </c>
      <c r="D107" s="7">
        <v>390.15</v>
      </c>
      <c r="E107" s="7">
        <v>59.11</v>
      </c>
    </row>
    <row r="108" spans="1:5" s="9" customFormat="1" ht="12.75" x14ac:dyDescent="0.2">
      <c r="A108" s="27" t="s">
        <v>49</v>
      </c>
      <c r="B108" s="7">
        <v>660</v>
      </c>
      <c r="C108" s="7">
        <v>660</v>
      </c>
      <c r="D108" s="7">
        <v>390.15</v>
      </c>
      <c r="E108" s="7">
        <v>59.11</v>
      </c>
    </row>
    <row r="109" spans="1:5" s="9" customFormat="1" ht="12.75" x14ac:dyDescent="0.2">
      <c r="A109" s="28" t="s">
        <v>55</v>
      </c>
      <c r="B109" s="22"/>
      <c r="C109" s="22"/>
      <c r="D109" s="21">
        <v>390.15</v>
      </c>
      <c r="E109" s="22"/>
    </row>
    <row r="110" spans="1:5" s="26" customFormat="1" ht="25.5" x14ac:dyDescent="0.2">
      <c r="A110" s="24" t="s">
        <v>137</v>
      </c>
      <c r="B110" s="25">
        <v>916.11</v>
      </c>
      <c r="C110" s="25">
        <v>916.11</v>
      </c>
      <c r="D110" s="25">
        <v>916.11</v>
      </c>
      <c r="E110" s="25">
        <v>100</v>
      </c>
    </row>
    <row r="111" spans="1:5" s="9" customFormat="1" ht="12.75" x14ac:dyDescent="0.2">
      <c r="A111" s="23" t="s">
        <v>125</v>
      </c>
      <c r="B111" s="7">
        <v>916.11</v>
      </c>
      <c r="C111" s="7">
        <v>916.11</v>
      </c>
      <c r="D111" s="7">
        <v>916.11</v>
      </c>
      <c r="E111" s="7">
        <v>100</v>
      </c>
    </row>
    <row r="112" spans="1:5" s="9" customFormat="1" ht="12.75" x14ac:dyDescent="0.2">
      <c r="A112" s="27" t="s">
        <v>87</v>
      </c>
      <c r="B112" s="7">
        <v>916.11</v>
      </c>
      <c r="C112" s="7">
        <v>916.11</v>
      </c>
      <c r="D112" s="7">
        <v>916.11</v>
      </c>
      <c r="E112" s="7">
        <v>100</v>
      </c>
    </row>
    <row r="113" spans="1:5" s="9" customFormat="1" ht="12.75" x14ac:dyDescent="0.2">
      <c r="A113" s="28" t="s">
        <v>89</v>
      </c>
      <c r="B113" s="22"/>
      <c r="C113" s="22"/>
      <c r="D113" s="21">
        <v>916.11</v>
      </c>
      <c r="E113" s="22"/>
    </row>
    <row r="114" spans="1:5" s="9" customFormat="1" ht="25.5" x14ac:dyDescent="0.2">
      <c r="A114" s="5" t="s">
        <v>138</v>
      </c>
      <c r="B114" s="6">
        <v>8470.4</v>
      </c>
      <c r="C114" s="6">
        <v>8470.4</v>
      </c>
      <c r="D114" s="6">
        <v>7858.17</v>
      </c>
      <c r="E114" s="7">
        <v>92.77</v>
      </c>
    </row>
    <row r="115" spans="1:5" s="9" customFormat="1" ht="12.75" x14ac:dyDescent="0.2">
      <c r="A115" s="30" t="s">
        <v>139</v>
      </c>
      <c r="B115" s="32">
        <v>8470.4</v>
      </c>
      <c r="C115" s="32">
        <v>8470.4</v>
      </c>
      <c r="D115" s="32">
        <v>7858.17</v>
      </c>
      <c r="E115" s="33">
        <v>92.77</v>
      </c>
    </row>
    <row r="116" spans="1:5" s="9" customFormat="1" ht="12.75" x14ac:dyDescent="0.2">
      <c r="A116" s="23" t="s">
        <v>121</v>
      </c>
      <c r="B116" s="7">
        <v>265.45</v>
      </c>
      <c r="C116" s="7">
        <v>265.45</v>
      </c>
      <c r="D116" s="5"/>
      <c r="E116" s="5"/>
    </row>
    <row r="117" spans="1:5" s="9" customFormat="1" ht="12.75" x14ac:dyDescent="0.2">
      <c r="A117" s="27" t="s">
        <v>91</v>
      </c>
      <c r="B117" s="7">
        <v>265.45</v>
      </c>
      <c r="C117" s="7">
        <v>265.45</v>
      </c>
      <c r="D117" s="5"/>
      <c r="E117" s="5"/>
    </row>
    <row r="118" spans="1:5" s="9" customFormat="1" ht="25.5" x14ac:dyDescent="0.2">
      <c r="A118" s="23" t="s">
        <v>122</v>
      </c>
      <c r="B118" s="7">
        <v>530.89</v>
      </c>
      <c r="C118" s="7">
        <v>530.89</v>
      </c>
      <c r="D118" s="7">
        <v>300.33</v>
      </c>
      <c r="E118" s="7">
        <v>56.57</v>
      </c>
    </row>
    <row r="119" spans="1:5" s="9" customFormat="1" ht="12.75" x14ac:dyDescent="0.2">
      <c r="A119" s="27" t="s">
        <v>91</v>
      </c>
      <c r="B119" s="7">
        <v>530.89</v>
      </c>
      <c r="C119" s="7">
        <v>530.89</v>
      </c>
      <c r="D119" s="7">
        <v>300.33</v>
      </c>
      <c r="E119" s="7">
        <v>56.57</v>
      </c>
    </row>
    <row r="120" spans="1:5" s="9" customFormat="1" ht="12.75" x14ac:dyDescent="0.2">
      <c r="A120" s="28" t="s">
        <v>94</v>
      </c>
      <c r="B120" s="22"/>
      <c r="C120" s="22"/>
      <c r="D120" s="21">
        <v>300.33</v>
      </c>
      <c r="E120" s="22"/>
    </row>
    <row r="121" spans="1:5" s="9" customFormat="1" ht="12.75" x14ac:dyDescent="0.2">
      <c r="A121" s="23" t="s">
        <v>124</v>
      </c>
      <c r="B121" s="6">
        <v>7287</v>
      </c>
      <c r="C121" s="6">
        <v>7287</v>
      </c>
      <c r="D121" s="6">
        <v>7287</v>
      </c>
      <c r="E121" s="7">
        <v>100</v>
      </c>
    </row>
    <row r="122" spans="1:5" s="9" customFormat="1" ht="12.75" x14ac:dyDescent="0.2">
      <c r="A122" s="27" t="s">
        <v>91</v>
      </c>
      <c r="B122" s="6">
        <v>7287</v>
      </c>
      <c r="C122" s="6">
        <v>7287</v>
      </c>
      <c r="D122" s="6">
        <v>7287</v>
      </c>
      <c r="E122" s="7">
        <v>100</v>
      </c>
    </row>
    <row r="123" spans="1:5" s="9" customFormat="1" ht="12.75" x14ac:dyDescent="0.2">
      <c r="A123" s="28" t="s">
        <v>94</v>
      </c>
      <c r="B123" s="22"/>
      <c r="C123" s="22"/>
      <c r="D123" s="20">
        <v>7287</v>
      </c>
      <c r="E123" s="22"/>
    </row>
    <row r="124" spans="1:5" s="9" customFormat="1" ht="12.75" x14ac:dyDescent="0.2">
      <c r="A124" s="23" t="s">
        <v>125</v>
      </c>
      <c r="B124" s="7">
        <v>287.06</v>
      </c>
      <c r="C124" s="7">
        <v>287.06</v>
      </c>
      <c r="D124" s="7">
        <v>270.83999999999997</v>
      </c>
      <c r="E124" s="7">
        <v>94.35</v>
      </c>
    </row>
    <row r="125" spans="1:5" s="9" customFormat="1" ht="12.75" x14ac:dyDescent="0.2">
      <c r="A125" s="27" t="s">
        <v>91</v>
      </c>
      <c r="B125" s="7">
        <v>287.06</v>
      </c>
      <c r="C125" s="7">
        <v>287.06</v>
      </c>
      <c r="D125" s="7">
        <v>270.83999999999997</v>
      </c>
      <c r="E125" s="7">
        <v>94.35</v>
      </c>
    </row>
    <row r="126" spans="1:5" s="9" customFormat="1" ht="12.75" x14ac:dyDescent="0.2">
      <c r="A126" s="28" t="s">
        <v>96</v>
      </c>
      <c r="B126" s="22"/>
      <c r="C126" s="22"/>
      <c r="D126" s="21">
        <v>270.83999999999997</v>
      </c>
      <c r="E126" s="22"/>
    </row>
    <row r="127" spans="1:5" s="9" customFormat="1" ht="25.5" x14ac:dyDescent="0.2">
      <c r="A127" s="23" t="s">
        <v>127</v>
      </c>
      <c r="B127" s="7">
        <v>100</v>
      </c>
      <c r="C127" s="7">
        <v>100</v>
      </c>
      <c r="D127" s="5"/>
      <c r="E127" s="5"/>
    </row>
    <row r="128" spans="1:5" s="9" customFormat="1" ht="12.75" x14ac:dyDescent="0.2">
      <c r="A128" s="27" t="s">
        <v>91</v>
      </c>
      <c r="B128" s="7">
        <v>100</v>
      </c>
      <c r="C128" s="7">
        <v>100</v>
      </c>
      <c r="D128" s="5"/>
      <c r="E128" s="5"/>
    </row>
  </sheetData>
  <mergeCells count="1">
    <mergeCell ref="A1:E1"/>
  </mergeCells>
  <pageMargins left="0.7" right="0.7" top="0.75" bottom="0.75" header="0.3" footer="0.3"/>
  <pageSetup paperSize="9" scale="7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Prihodi i rashodi po ekon.klas.</vt:lpstr>
      <vt:lpstr>Prihodi i rashodi po izvorima</vt:lpstr>
      <vt:lpstr>Rashodi po funkcijskoj klas.</vt:lpstr>
      <vt:lpstr>Rashodi po programskoj 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2024-03-27T11:48:23Z</dcterms:modified>
</cp:coreProperties>
</file>